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8955D9E1-22FA-43B9-AE0E-92B286E5815F}"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40" l="1"/>
  <c r="M8" i="40" l="1"/>
  <c r="M9" i="40" l="1"/>
  <c r="N9" i="40"/>
  <c r="I7" i="45" s="1"/>
  <c r="M10" i="40"/>
  <c r="N10" i="40"/>
  <c r="H6" i="29" s="1"/>
  <c r="M11" i="40"/>
  <c r="N11" i="40"/>
  <c r="I9" i="45" s="1"/>
  <c r="M12" i="40"/>
  <c r="N12" i="40"/>
  <c r="H8" i="29" s="1"/>
  <c r="M13" i="40"/>
  <c r="H11" i="3" s="1"/>
  <c r="N13" i="40"/>
  <c r="I11" i="45" s="1"/>
  <c r="M14" i="40"/>
  <c r="H12" i="45" s="1"/>
  <c r="N14" i="40"/>
  <c r="H10" i="29" s="1"/>
  <c r="M15" i="40"/>
  <c r="N15" i="40"/>
  <c r="I13" i="45" s="1"/>
  <c r="M16" i="40"/>
  <c r="N16" i="40"/>
  <c r="H12" i="29" s="1"/>
  <c r="M17" i="40"/>
  <c r="H15" i="45" s="1"/>
  <c r="N17" i="40"/>
  <c r="I15" i="45" s="1"/>
  <c r="M18" i="40"/>
  <c r="N18" i="40"/>
  <c r="H14" i="29" s="1"/>
  <c r="M19" i="40"/>
  <c r="H17" i="45" s="1"/>
  <c r="N19" i="40"/>
  <c r="I17" i="45" s="1"/>
  <c r="M20" i="40"/>
  <c r="N20" i="40"/>
  <c r="I18" i="3" s="1"/>
  <c r="M21" i="40"/>
  <c r="H19" i="45" s="1"/>
  <c r="N21" i="40"/>
  <c r="I19" i="45" s="1"/>
  <c r="M22" i="40"/>
  <c r="N22" i="40"/>
  <c r="M23" i="40"/>
  <c r="H21" i="45" s="1"/>
  <c r="N23" i="40"/>
  <c r="I21" i="45" s="1"/>
  <c r="M24" i="40"/>
  <c r="N24" i="40"/>
  <c r="M25" i="40"/>
  <c r="N25" i="40"/>
  <c r="I23" i="45" s="1"/>
  <c r="M26" i="40"/>
  <c r="N26" i="40"/>
  <c r="I24" i="45" s="1"/>
  <c r="M27" i="40"/>
  <c r="N27" i="40"/>
  <c r="I25" i="45" s="1"/>
  <c r="M28" i="40"/>
  <c r="N28" i="40"/>
  <c r="I26" i="45" s="1"/>
  <c r="M29" i="40"/>
  <c r="N29" i="40"/>
  <c r="I27" i="45" s="1"/>
  <c r="M30" i="40"/>
  <c r="N30" i="40"/>
  <c r="I28" i="3" s="1"/>
  <c r="M31" i="40"/>
  <c r="N31" i="40"/>
  <c r="I29" i="45" s="1"/>
  <c r="M32" i="40"/>
  <c r="N32" i="40"/>
  <c r="I30" i="3" s="1"/>
  <c r="M33" i="40"/>
  <c r="N33" i="40"/>
  <c r="I31" i="45" s="1"/>
  <c r="M34" i="40"/>
  <c r="N34" i="40"/>
  <c r="I32" i="45" s="1"/>
  <c r="M35" i="40"/>
  <c r="H33" i="45" s="1"/>
  <c r="N35" i="40"/>
  <c r="I33" i="45" s="1"/>
  <c r="M36" i="40"/>
  <c r="N36" i="40"/>
  <c r="I34" i="3" s="1"/>
  <c r="M37" i="40"/>
  <c r="H35" i="45" s="1"/>
  <c r="N37" i="40"/>
  <c r="I35" i="45" s="1"/>
  <c r="M38" i="40"/>
  <c r="N38" i="40"/>
  <c r="M39" i="40"/>
  <c r="H37" i="45" s="1"/>
  <c r="N39" i="40"/>
  <c r="I37" i="45" s="1"/>
  <c r="M40" i="40"/>
  <c r="N40" i="40"/>
  <c r="M41" i="40"/>
  <c r="H39" i="3" s="1"/>
  <c r="N41" i="40"/>
  <c r="I39" i="45" s="1"/>
  <c r="M42" i="40"/>
  <c r="N42" i="40"/>
  <c r="I40" i="45" s="1"/>
  <c r="M43" i="40"/>
  <c r="N43" i="40"/>
  <c r="I41" i="45" s="1"/>
  <c r="M44" i="40"/>
  <c r="N44" i="40"/>
  <c r="I42" i="45" s="1"/>
  <c r="M45" i="40"/>
  <c r="H43" i="3" s="1"/>
  <c r="N45" i="40"/>
  <c r="I43" i="45" s="1"/>
  <c r="M46" i="40"/>
  <c r="N46" i="40"/>
  <c r="I44" i="3" s="1"/>
  <c r="M47" i="40"/>
  <c r="N47" i="40"/>
  <c r="I45" i="45" s="1"/>
  <c r="M48" i="40"/>
  <c r="N48" i="40"/>
  <c r="I46" i="3" s="1"/>
  <c r="M49" i="40"/>
  <c r="N49" i="40"/>
  <c r="I47" i="45" s="1"/>
  <c r="M50" i="40"/>
  <c r="N50" i="40"/>
  <c r="I48" i="45" s="1"/>
  <c r="M51" i="40"/>
  <c r="H49" i="45" s="1"/>
  <c r="N51" i="40"/>
  <c r="I49" i="45" s="1"/>
  <c r="M52" i="40"/>
  <c r="N52" i="40"/>
  <c r="I50" i="3" s="1"/>
  <c r="M53" i="40"/>
  <c r="N53" i="40"/>
  <c r="I51" i="45" s="1"/>
  <c r="M54" i="40"/>
  <c r="N54" i="40"/>
  <c r="M55" i="40"/>
  <c r="H53" i="45" s="1"/>
  <c r="N55" i="40"/>
  <c r="I53" i="45" s="1"/>
  <c r="M56" i="40"/>
  <c r="N56" i="40"/>
  <c r="M57" i="40"/>
  <c r="H55" i="3" s="1"/>
  <c r="N57" i="40"/>
  <c r="I55" i="45" s="1"/>
  <c r="M58" i="40"/>
  <c r="N58" i="40"/>
  <c r="I56" i="45" s="1"/>
  <c r="M59" i="40"/>
  <c r="N59" i="40"/>
  <c r="I57" i="45" s="1"/>
  <c r="M60" i="40"/>
  <c r="N60" i="40"/>
  <c r="I58" i="45" s="1"/>
  <c r="M61" i="40"/>
  <c r="H59" i="3" s="1"/>
  <c r="N61" i="40"/>
  <c r="I59" i="45" s="1"/>
  <c r="M62" i="40"/>
  <c r="N62" i="40"/>
  <c r="I60" i="3" s="1"/>
  <c r="M63" i="40"/>
  <c r="N63" i="40"/>
  <c r="I61" i="45" s="1"/>
  <c r="M64" i="40"/>
  <c r="N64" i="40"/>
  <c r="I62" i="3" s="1"/>
  <c r="M65" i="40"/>
  <c r="N65" i="40"/>
  <c r="I63" i="45" s="1"/>
  <c r="M66" i="40"/>
  <c r="N66" i="40"/>
  <c r="I64" i="45" s="1"/>
  <c r="M67" i="40"/>
  <c r="H65" i="45" s="1"/>
  <c r="N67" i="40"/>
  <c r="I65" i="45" s="1"/>
  <c r="M68" i="40"/>
  <c r="N68" i="40"/>
  <c r="I66" i="3" s="1"/>
  <c r="M69" i="40"/>
  <c r="N69" i="40"/>
  <c r="I67" i="45" s="1"/>
  <c r="M70" i="40"/>
  <c r="N70" i="40"/>
  <c r="M71" i="40"/>
  <c r="H69" i="45" s="1"/>
  <c r="N71" i="40"/>
  <c r="I69" i="45" s="1"/>
  <c r="M72" i="40"/>
  <c r="N72" i="40"/>
  <c r="M73" i="40"/>
  <c r="H71" i="3" s="1"/>
  <c r="N73" i="40"/>
  <c r="I71" i="45" s="1"/>
  <c r="N8" i="40"/>
  <c r="L17" i="40"/>
  <c r="G15" i="3" s="1"/>
  <c r="L18" i="40"/>
  <c r="G16" i="45" s="1"/>
  <c r="L19" i="40"/>
  <c r="G17" i="45" s="1"/>
  <c r="L20" i="40"/>
  <c r="L21" i="40"/>
  <c r="L22" i="40"/>
  <c r="G20" i="3" s="1"/>
  <c r="L23" i="40"/>
  <c r="G21" i="45" s="1"/>
  <c r="L24" i="40"/>
  <c r="L25" i="40"/>
  <c r="G23" i="45" s="1"/>
  <c r="L26" i="40"/>
  <c r="L27" i="40"/>
  <c r="G25" i="45" s="1"/>
  <c r="L28" i="40"/>
  <c r="L29" i="40"/>
  <c r="G27" i="45" s="1"/>
  <c r="L30" i="40"/>
  <c r="G28" i="45" s="1"/>
  <c r="L31" i="40"/>
  <c r="G29" i="45" s="1"/>
  <c r="L32" i="40"/>
  <c r="L33" i="40"/>
  <c r="G31" i="3" s="1"/>
  <c r="L34" i="40"/>
  <c r="G32" i="45" s="1"/>
  <c r="L35" i="40"/>
  <c r="G33" i="45" s="1"/>
  <c r="L36" i="40"/>
  <c r="L37" i="40"/>
  <c r="L38" i="40"/>
  <c r="G36" i="3" s="1"/>
  <c r="L39" i="40"/>
  <c r="G37" i="45" s="1"/>
  <c r="L40" i="40"/>
  <c r="L41" i="40"/>
  <c r="G39" i="45" s="1"/>
  <c r="L42" i="40"/>
  <c r="L43" i="40"/>
  <c r="G41" i="45" s="1"/>
  <c r="L44" i="40"/>
  <c r="L45" i="40"/>
  <c r="G43" i="45" s="1"/>
  <c r="L46" i="40"/>
  <c r="G44" i="45" s="1"/>
  <c r="L47" i="40"/>
  <c r="G45" i="45" s="1"/>
  <c r="L48" i="40"/>
  <c r="L49" i="40"/>
  <c r="G47" i="3" s="1"/>
  <c r="L50" i="40"/>
  <c r="G48" i="45" s="1"/>
  <c r="L51" i="40"/>
  <c r="G49" i="45" s="1"/>
  <c r="L52" i="40"/>
  <c r="L53" i="40"/>
  <c r="L54" i="40"/>
  <c r="G52" i="3" s="1"/>
  <c r="L55" i="40"/>
  <c r="G53" i="45" s="1"/>
  <c r="L56" i="40"/>
  <c r="L57" i="40"/>
  <c r="G55" i="45" s="1"/>
  <c r="L58" i="40"/>
  <c r="L59" i="40"/>
  <c r="G57" i="45" s="1"/>
  <c r="L60" i="40"/>
  <c r="L61" i="40"/>
  <c r="G59" i="45" s="1"/>
  <c r="L62" i="40"/>
  <c r="G60" i="45" s="1"/>
  <c r="L63" i="40"/>
  <c r="G61" i="45" s="1"/>
  <c r="L64" i="40"/>
  <c r="L65" i="40"/>
  <c r="G63" i="3" s="1"/>
  <c r="L66" i="40"/>
  <c r="G64" i="45" s="1"/>
  <c r="L67" i="40"/>
  <c r="G65" i="45" s="1"/>
  <c r="L68" i="40"/>
  <c r="L69" i="40"/>
  <c r="L70" i="40"/>
  <c r="G68" i="3" s="1"/>
  <c r="L71" i="40"/>
  <c r="G69" i="45" s="1"/>
  <c r="L72" i="40"/>
  <c r="L73" i="40"/>
  <c r="G71" i="45" s="1"/>
  <c r="L9" i="40"/>
  <c r="L10" i="40"/>
  <c r="C6" i="29" s="1"/>
  <c r="L11" i="40"/>
  <c r="L12" i="40"/>
  <c r="D8" i="29" s="1"/>
  <c r="L13" i="40"/>
  <c r="L14" i="40"/>
  <c r="L15" i="40"/>
  <c r="L16" i="40"/>
  <c r="D12" i="29" s="1"/>
  <c r="G7" i="45"/>
  <c r="G8" i="45"/>
  <c r="G9" i="45"/>
  <c r="G10" i="45"/>
  <c r="G11" i="45"/>
  <c r="G12" i="45"/>
  <c r="G13" i="45"/>
  <c r="G14" i="45"/>
  <c r="G15" i="45"/>
  <c r="C15" i="45" s="1"/>
  <c r="G18" i="45"/>
  <c r="G19" i="45"/>
  <c r="G20" i="45"/>
  <c r="G22" i="45"/>
  <c r="G26" i="45"/>
  <c r="C26" i="45" s="1"/>
  <c r="G30" i="45"/>
  <c r="G31" i="45"/>
  <c r="G34" i="45"/>
  <c r="G35" i="45"/>
  <c r="G36" i="45"/>
  <c r="G38" i="45"/>
  <c r="G42" i="45"/>
  <c r="G46" i="45"/>
  <c r="G47" i="45"/>
  <c r="C47" i="45" s="1"/>
  <c r="G50" i="45"/>
  <c r="G51" i="45"/>
  <c r="G52" i="45"/>
  <c r="G54" i="45"/>
  <c r="G58" i="45"/>
  <c r="G62" i="45"/>
  <c r="G63" i="45"/>
  <c r="G66" i="45"/>
  <c r="G67" i="45"/>
  <c r="G68" i="45"/>
  <c r="G70" i="45"/>
  <c r="G6" i="45"/>
  <c r="H7" i="45"/>
  <c r="H8" i="45"/>
  <c r="H10" i="45"/>
  <c r="H11" i="45"/>
  <c r="H14" i="45"/>
  <c r="H16" i="45"/>
  <c r="H18" i="45"/>
  <c r="H20" i="45"/>
  <c r="H22" i="45"/>
  <c r="H24" i="45"/>
  <c r="H26" i="45"/>
  <c r="H28" i="45"/>
  <c r="H30" i="45"/>
  <c r="H31" i="45"/>
  <c r="H32" i="45"/>
  <c r="H34" i="45"/>
  <c r="H36" i="45"/>
  <c r="H38" i="45"/>
  <c r="H39" i="45"/>
  <c r="H40" i="45"/>
  <c r="H42" i="45"/>
  <c r="H43" i="45"/>
  <c r="H44" i="45"/>
  <c r="H46" i="45"/>
  <c r="H47" i="45"/>
  <c r="H48" i="45"/>
  <c r="H50" i="45"/>
  <c r="H51" i="45"/>
  <c r="H52" i="45"/>
  <c r="H54" i="45"/>
  <c r="H55" i="45"/>
  <c r="H56" i="45"/>
  <c r="H58" i="45"/>
  <c r="H59" i="45"/>
  <c r="H60" i="45"/>
  <c r="H62" i="45"/>
  <c r="H63" i="45"/>
  <c r="H64" i="45"/>
  <c r="H66" i="45"/>
  <c r="H67" i="45"/>
  <c r="H68" i="45"/>
  <c r="H70" i="45"/>
  <c r="H71" i="45"/>
  <c r="H6" i="45"/>
  <c r="I12" i="45"/>
  <c r="I14" i="45"/>
  <c r="I20" i="45"/>
  <c r="I22" i="45"/>
  <c r="I28" i="45"/>
  <c r="I30" i="45"/>
  <c r="I36" i="45"/>
  <c r="I38" i="45"/>
  <c r="I44" i="45"/>
  <c r="I46" i="45"/>
  <c r="I52" i="45"/>
  <c r="I54" i="45"/>
  <c r="C54" i="45" s="1"/>
  <c r="I60" i="45"/>
  <c r="I62" i="45"/>
  <c r="I68" i="45"/>
  <c r="I70" i="45"/>
  <c r="I6" i="45"/>
  <c r="F71" i="45"/>
  <c r="D71" i="45" s="1"/>
  <c r="E71" i="45"/>
  <c r="F70" i="45"/>
  <c r="D70" i="45" s="1"/>
  <c r="C70" i="45" s="1"/>
  <c r="E70" i="45"/>
  <c r="F69" i="45"/>
  <c r="D69" i="45" s="1"/>
  <c r="E69" i="45"/>
  <c r="F68" i="45"/>
  <c r="D68" i="45" s="1"/>
  <c r="E68" i="45"/>
  <c r="F67" i="45"/>
  <c r="D67" i="45" s="1"/>
  <c r="E67" i="45"/>
  <c r="F66" i="45"/>
  <c r="E66" i="45"/>
  <c r="D66" i="45"/>
  <c r="F65" i="45"/>
  <c r="E65" i="45"/>
  <c r="D65" i="45"/>
  <c r="F64" i="45"/>
  <c r="D64" i="45" s="1"/>
  <c r="E64" i="45"/>
  <c r="F63" i="45"/>
  <c r="D63" i="45" s="1"/>
  <c r="E63" i="45"/>
  <c r="F62" i="45"/>
  <c r="D62" i="45" s="1"/>
  <c r="C62" i="45" s="1"/>
  <c r="E62" i="45"/>
  <c r="F61" i="45"/>
  <c r="D61" i="45" s="1"/>
  <c r="E61" i="45"/>
  <c r="F60" i="45"/>
  <c r="D60" i="45" s="1"/>
  <c r="E60" i="45"/>
  <c r="F59" i="45"/>
  <c r="D59" i="45" s="1"/>
  <c r="E59" i="45"/>
  <c r="F58" i="45"/>
  <c r="E58" i="45"/>
  <c r="D58" i="45"/>
  <c r="C58" i="45" s="1"/>
  <c r="F57" i="45"/>
  <c r="E57" i="45"/>
  <c r="D57" i="45"/>
  <c r="F56" i="45"/>
  <c r="D56" i="45" s="1"/>
  <c r="E56" i="45"/>
  <c r="F55" i="45"/>
  <c r="E55" i="45"/>
  <c r="D55" i="45"/>
  <c r="F54" i="45"/>
  <c r="E54" i="45"/>
  <c r="D54" i="45"/>
  <c r="F53" i="45"/>
  <c r="D53" i="45" s="1"/>
  <c r="E53" i="45"/>
  <c r="F52" i="45"/>
  <c r="D52" i="45" s="1"/>
  <c r="E52" i="45"/>
  <c r="F51" i="45"/>
  <c r="D51" i="45" s="1"/>
  <c r="E51" i="45"/>
  <c r="F50" i="45"/>
  <c r="D50" i="45" s="1"/>
  <c r="E50" i="45"/>
  <c r="F49" i="45"/>
  <c r="D49" i="45" s="1"/>
  <c r="E49" i="45"/>
  <c r="F48" i="45"/>
  <c r="D48" i="45" s="1"/>
  <c r="E48" i="45"/>
  <c r="F47" i="45"/>
  <c r="D47" i="45" s="1"/>
  <c r="E47" i="45"/>
  <c r="F46" i="45"/>
  <c r="D46" i="45" s="1"/>
  <c r="C46" i="45" s="1"/>
  <c r="E46" i="45"/>
  <c r="F45" i="45"/>
  <c r="D45" i="45" s="1"/>
  <c r="E45" i="45"/>
  <c r="F44" i="45"/>
  <c r="D44" i="45" s="1"/>
  <c r="E44" i="45"/>
  <c r="F43" i="45"/>
  <c r="E43" i="45"/>
  <c r="D43" i="45"/>
  <c r="F42" i="45"/>
  <c r="E42" i="45"/>
  <c r="D42" i="45"/>
  <c r="F41" i="45"/>
  <c r="D41" i="45" s="1"/>
  <c r="E41" i="45"/>
  <c r="F40" i="45"/>
  <c r="D40" i="45" s="1"/>
  <c r="E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D31" i="45" s="1"/>
  <c r="E31" i="45"/>
  <c r="F30" i="45"/>
  <c r="D30" i="45" s="1"/>
  <c r="E30" i="45"/>
  <c r="F29" i="45"/>
  <c r="D29" i="45" s="1"/>
  <c r="E29" i="45"/>
  <c r="F28" i="45"/>
  <c r="D28" i="45" s="1"/>
  <c r="E28" i="45"/>
  <c r="F27" i="45"/>
  <c r="E27" i="45"/>
  <c r="D27" i="45"/>
  <c r="F26" i="45"/>
  <c r="D26" i="45" s="1"/>
  <c r="E26" i="45"/>
  <c r="F25" i="45"/>
  <c r="D25" i="45" s="1"/>
  <c r="E25" i="45"/>
  <c r="F24" i="45"/>
  <c r="D24" i="45" s="1"/>
  <c r="E24" i="45"/>
  <c r="F23" i="45"/>
  <c r="D23" i="45" s="1"/>
  <c r="E23" i="45"/>
  <c r="F22" i="45"/>
  <c r="E22" i="45"/>
  <c r="D22" i="45"/>
  <c r="F21" i="45"/>
  <c r="D21" i="45" s="1"/>
  <c r="E21" i="45"/>
  <c r="F20" i="45"/>
  <c r="D20" i="45" s="1"/>
  <c r="E20" i="45"/>
  <c r="F19" i="45"/>
  <c r="D19" i="45" s="1"/>
  <c r="E19" i="45"/>
  <c r="F18" i="45"/>
  <c r="D18" i="45" s="1"/>
  <c r="E18" i="45"/>
  <c r="F17" i="45"/>
  <c r="E17" i="45"/>
  <c r="D17" i="45"/>
  <c r="F16" i="45"/>
  <c r="D16" i="45" s="1"/>
  <c r="E16" i="45"/>
  <c r="F15" i="45"/>
  <c r="D15" i="45" s="1"/>
  <c r="E15" i="45"/>
  <c r="F14" i="45"/>
  <c r="D14" i="45" s="1"/>
  <c r="C14" i="45" s="1"/>
  <c r="E14" i="45"/>
  <c r="F13" i="45"/>
  <c r="D13" i="45" s="1"/>
  <c r="E13" i="45"/>
  <c r="F12" i="45"/>
  <c r="D12" i="45" s="1"/>
  <c r="E12" i="45"/>
  <c r="F11" i="45"/>
  <c r="D11" i="45" s="1"/>
  <c r="E11" i="45"/>
  <c r="F10" i="45"/>
  <c r="D10" i="45" s="1"/>
  <c r="E10" i="45"/>
  <c r="F9" i="45"/>
  <c r="D9" i="45" s="1"/>
  <c r="E9" i="45"/>
  <c r="F8" i="45"/>
  <c r="D8" i="45" s="1"/>
  <c r="E8" i="45"/>
  <c r="F7" i="45"/>
  <c r="D7" i="45" s="1"/>
  <c r="E7" i="45"/>
  <c r="F6" i="45"/>
  <c r="D6" i="45" s="1"/>
  <c r="E6" i="45"/>
  <c r="B3" i="45"/>
  <c r="B1" i="45"/>
  <c r="G71" i="3"/>
  <c r="I70" i="3"/>
  <c r="H70" i="3"/>
  <c r="G70" i="3"/>
  <c r="H69" i="3"/>
  <c r="I68" i="3"/>
  <c r="H68" i="3"/>
  <c r="H67" i="3"/>
  <c r="G67" i="3"/>
  <c r="H66" i="3"/>
  <c r="G66" i="3"/>
  <c r="H65" i="3"/>
  <c r="H64" i="3"/>
  <c r="G64" i="3"/>
  <c r="H63" i="3"/>
  <c r="H62" i="3"/>
  <c r="G62" i="3"/>
  <c r="H60" i="3"/>
  <c r="G60" i="3"/>
  <c r="I58" i="3"/>
  <c r="H58" i="3"/>
  <c r="G58" i="3"/>
  <c r="I56" i="3"/>
  <c r="H56" i="3"/>
  <c r="G55" i="3"/>
  <c r="I54" i="3"/>
  <c r="H54" i="3"/>
  <c r="G54" i="3"/>
  <c r="H53" i="3"/>
  <c r="I52" i="3"/>
  <c r="H52" i="3"/>
  <c r="H51" i="3"/>
  <c r="G51" i="3"/>
  <c r="H50" i="3"/>
  <c r="G50" i="3"/>
  <c r="H49" i="3"/>
  <c r="H48" i="3"/>
  <c r="G48" i="3"/>
  <c r="H47" i="3"/>
  <c r="H46" i="3"/>
  <c r="G46" i="3"/>
  <c r="H44" i="3"/>
  <c r="G44" i="3"/>
  <c r="I42" i="3"/>
  <c r="H42" i="3"/>
  <c r="G42" i="3"/>
  <c r="I40" i="3"/>
  <c r="H40" i="3"/>
  <c r="G39" i="3"/>
  <c r="I38" i="3"/>
  <c r="H38" i="3"/>
  <c r="G38" i="3"/>
  <c r="H37" i="3"/>
  <c r="I36" i="3"/>
  <c r="H36" i="3"/>
  <c r="H35" i="3"/>
  <c r="G35" i="3"/>
  <c r="H34" i="3"/>
  <c r="G34" i="3"/>
  <c r="H33" i="3"/>
  <c r="H32" i="3"/>
  <c r="G32" i="3"/>
  <c r="H31" i="3"/>
  <c r="H30" i="3"/>
  <c r="G30" i="3"/>
  <c r="H28" i="3"/>
  <c r="G28" i="3"/>
  <c r="I26" i="3"/>
  <c r="H26" i="3"/>
  <c r="G26" i="3"/>
  <c r="I24" i="3"/>
  <c r="H24" i="3"/>
  <c r="G23" i="3"/>
  <c r="I22" i="3"/>
  <c r="H22" i="3"/>
  <c r="G22" i="3"/>
  <c r="H21" i="3"/>
  <c r="I20" i="3"/>
  <c r="H20" i="3"/>
  <c r="H19" i="3"/>
  <c r="G19" i="3"/>
  <c r="H18" i="3"/>
  <c r="G18" i="3"/>
  <c r="H17" i="3"/>
  <c r="H16" i="3"/>
  <c r="G16" i="3"/>
  <c r="H15" i="3"/>
  <c r="H14" i="3"/>
  <c r="G14" i="3"/>
  <c r="G13" i="3"/>
  <c r="I12" i="3"/>
  <c r="H12" i="3"/>
  <c r="G12" i="3"/>
  <c r="G11" i="3"/>
  <c r="I10" i="3"/>
  <c r="H10" i="3"/>
  <c r="H9" i="3"/>
  <c r="G9" i="3"/>
  <c r="H8" i="3"/>
  <c r="G8" i="3"/>
  <c r="H7" i="3"/>
  <c r="I6" i="3"/>
  <c r="H6" i="3"/>
  <c r="G6" i="3"/>
  <c r="H4" i="29"/>
  <c r="H7" i="29"/>
  <c r="F4" i="29"/>
  <c r="F5" i="29"/>
  <c r="F6" i="29"/>
  <c r="F8" i="29"/>
  <c r="F9" i="29"/>
  <c r="F10" i="29"/>
  <c r="F12" i="29"/>
  <c r="F13" i="29"/>
  <c r="F14" i="29"/>
  <c r="E4" i="29"/>
  <c r="E5" i="29"/>
  <c r="E6" i="29"/>
  <c r="E8" i="29"/>
  <c r="E9" i="29"/>
  <c r="E10" i="29"/>
  <c r="E12" i="29"/>
  <c r="E13" i="29"/>
  <c r="E14" i="29"/>
  <c r="D4" i="29"/>
  <c r="D6" i="29"/>
  <c r="D7" i="29"/>
  <c r="D10" i="29"/>
  <c r="D11" i="29"/>
  <c r="D14" i="29"/>
  <c r="C14" i="29"/>
  <c r="C11" i="29"/>
  <c r="C10" i="29"/>
  <c r="C7" i="29"/>
  <c r="C5" i="29"/>
  <c r="C4"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C36" i="45" l="1"/>
  <c r="C30" i="45"/>
  <c r="C22" i="45"/>
  <c r="C11" i="45"/>
  <c r="C9" i="29"/>
  <c r="D9" i="29"/>
  <c r="G7" i="3"/>
  <c r="D5" i="29"/>
  <c r="C64" i="45"/>
  <c r="G56" i="3"/>
  <c r="G56" i="45"/>
  <c r="C56" i="45" s="1"/>
  <c r="C48" i="45"/>
  <c r="C44" i="45"/>
  <c r="G40" i="3"/>
  <c r="G40" i="45"/>
  <c r="C40" i="45" s="1"/>
  <c r="C32" i="45"/>
  <c r="C28" i="45"/>
  <c r="G24" i="3"/>
  <c r="G24" i="45"/>
  <c r="C24" i="45" s="1"/>
  <c r="H61" i="45"/>
  <c r="H61" i="3"/>
  <c r="H57" i="45"/>
  <c r="H57" i="3"/>
  <c r="H45" i="45"/>
  <c r="H45" i="3"/>
  <c r="H41" i="45"/>
  <c r="H41" i="3"/>
  <c r="H29" i="45"/>
  <c r="H29" i="3"/>
  <c r="H27" i="3"/>
  <c r="H27" i="45"/>
  <c r="H25" i="45"/>
  <c r="H25" i="3"/>
  <c r="H23" i="3"/>
  <c r="H23" i="45"/>
  <c r="H13" i="45"/>
  <c r="H13" i="3"/>
  <c r="E11" i="29"/>
  <c r="F11" i="29"/>
  <c r="E7" i="29"/>
  <c r="H9" i="45"/>
  <c r="F7" i="29"/>
  <c r="C42" i="45"/>
  <c r="C38" i="45"/>
  <c r="C31" i="45"/>
  <c r="C59" i="45"/>
  <c r="C55" i="45"/>
  <c r="C43" i="45"/>
  <c r="C39" i="45"/>
  <c r="C27" i="45"/>
  <c r="C23" i="45"/>
  <c r="C67" i="45"/>
  <c r="C51" i="45"/>
  <c r="C35" i="45"/>
  <c r="C19" i="45"/>
  <c r="C8" i="29"/>
  <c r="C12" i="29"/>
  <c r="D13" i="29"/>
  <c r="G10" i="3"/>
  <c r="I14" i="3"/>
  <c r="G27" i="3"/>
  <c r="G43" i="3"/>
  <c r="G59" i="3"/>
  <c r="I66" i="45"/>
  <c r="C66" i="45" s="1"/>
  <c r="I50" i="45"/>
  <c r="C50" i="45" s="1"/>
  <c r="I34" i="45"/>
  <c r="C34" i="45" s="1"/>
  <c r="I18" i="45"/>
  <c r="C18" i="45" s="1"/>
  <c r="I10" i="45"/>
  <c r="C10" i="45" s="1"/>
  <c r="C13" i="45"/>
  <c r="C9" i="45"/>
  <c r="C13" i="29"/>
  <c r="I8" i="3"/>
  <c r="C8" i="3" s="1"/>
  <c r="I16" i="3"/>
  <c r="I32" i="3"/>
  <c r="I48" i="3"/>
  <c r="I64" i="3"/>
  <c r="I16" i="45"/>
  <c r="C16" i="45" s="1"/>
  <c r="I8" i="45"/>
  <c r="C12" i="45"/>
  <c r="C8" i="45"/>
  <c r="C69" i="45"/>
  <c r="C65" i="45"/>
  <c r="C61" i="45"/>
  <c r="C57" i="45"/>
  <c r="C45" i="45"/>
  <c r="C37" i="45"/>
  <c r="C33" i="45"/>
  <c r="C25" i="45"/>
  <c r="C17" i="45"/>
  <c r="C68" i="45"/>
  <c r="C63" i="45"/>
  <c r="C52" i="45"/>
  <c r="C20" i="45"/>
  <c r="C7" i="45"/>
  <c r="C71" i="45"/>
  <c r="C60" i="45"/>
  <c r="C53" i="45"/>
  <c r="C49" i="45"/>
  <c r="C41" i="45"/>
  <c r="C29" i="45"/>
  <c r="C21" i="45"/>
  <c r="H13" i="29"/>
  <c r="H5" i="29"/>
  <c r="G21" i="3"/>
  <c r="G29" i="3"/>
  <c r="G37" i="3"/>
  <c r="G45" i="3"/>
  <c r="G53" i="3"/>
  <c r="G61" i="3"/>
  <c r="G69" i="3"/>
  <c r="H11" i="29"/>
  <c r="H9" i="29"/>
  <c r="G17" i="3"/>
  <c r="G25" i="3"/>
  <c r="G33" i="3"/>
  <c r="C33" i="3" s="1"/>
  <c r="G41" i="3"/>
  <c r="G49" i="3"/>
  <c r="G57" i="3"/>
  <c r="G65" i="3"/>
  <c r="G5" i="29"/>
  <c r="G6" i="29"/>
  <c r="G7" i="29"/>
  <c r="G8" i="29"/>
  <c r="G9" i="29"/>
  <c r="G10" i="29"/>
  <c r="G11" i="29"/>
  <c r="G12" i="29"/>
  <c r="G13" i="29"/>
  <c r="G14" i="29"/>
  <c r="I7" i="3"/>
  <c r="I9" i="3"/>
  <c r="C9" i="3" s="1"/>
  <c r="I11" i="3"/>
  <c r="I13" i="3"/>
  <c r="C13" i="3" s="1"/>
  <c r="I15" i="3"/>
  <c r="I17" i="3"/>
  <c r="C17" i="3" s="1"/>
  <c r="I19" i="3"/>
  <c r="I21" i="3"/>
  <c r="I23" i="3"/>
  <c r="I25" i="3"/>
  <c r="C25" i="3" s="1"/>
  <c r="I27" i="3"/>
  <c r="I29" i="3"/>
  <c r="C29" i="3" s="1"/>
  <c r="I31" i="3"/>
  <c r="I33" i="3"/>
  <c r="I35" i="3"/>
  <c r="I37" i="3"/>
  <c r="C37" i="3" s="1"/>
  <c r="I39" i="3"/>
  <c r="C39" i="3" s="1"/>
  <c r="I41" i="3"/>
  <c r="C41" i="3" s="1"/>
  <c r="I43" i="3"/>
  <c r="I45" i="3"/>
  <c r="I47" i="3"/>
  <c r="I49" i="3"/>
  <c r="C49" i="3" s="1"/>
  <c r="I51" i="3"/>
  <c r="I53" i="3"/>
  <c r="C53" i="3" s="1"/>
  <c r="I55" i="3"/>
  <c r="I57" i="3"/>
  <c r="C57" i="3" s="1"/>
  <c r="I59" i="3"/>
  <c r="I61" i="3"/>
  <c r="C61" i="3" s="1"/>
  <c r="I63" i="3"/>
  <c r="C63" i="3" s="1"/>
  <c r="I65" i="3"/>
  <c r="C65" i="3" s="1"/>
  <c r="I67" i="3"/>
  <c r="C67" i="3" s="1"/>
  <c r="I69" i="3"/>
  <c r="C69" i="3" s="1"/>
  <c r="I71" i="3"/>
  <c r="C71" i="3"/>
  <c r="C70" i="3"/>
  <c r="C68" i="3"/>
  <c r="C66" i="3"/>
  <c r="C64" i="3"/>
  <c r="C62" i="3"/>
  <c r="C60" i="3"/>
  <c r="C59" i="3"/>
  <c r="C58" i="3"/>
  <c r="C56" i="3"/>
  <c r="C55" i="3"/>
  <c r="C54" i="3"/>
  <c r="C51" i="3"/>
  <c r="C50" i="3"/>
  <c r="C48" i="3"/>
  <c r="C46" i="3"/>
  <c r="C44" i="3"/>
  <c r="C43" i="3"/>
  <c r="C42" i="3"/>
  <c r="C40" i="3"/>
  <c r="C38" i="3"/>
  <c r="C35" i="3"/>
  <c r="C34" i="3"/>
  <c r="C31" i="3"/>
  <c r="C30" i="3"/>
  <c r="C28" i="3"/>
  <c r="C26" i="3"/>
  <c r="C24" i="3"/>
  <c r="C23" i="3"/>
  <c r="C22" i="3"/>
  <c r="C20" i="3"/>
  <c r="C19" i="3"/>
  <c r="C18" i="3"/>
  <c r="C11" i="3"/>
  <c r="C10" i="3"/>
  <c r="C27" i="3"/>
  <c r="C12" i="3"/>
  <c r="C16" i="3"/>
  <c r="C6" i="45"/>
  <c r="C14" i="3"/>
  <c r="C15" i="3"/>
  <c r="C6" i="3"/>
  <c r="C21" i="3"/>
  <c r="C52" i="3"/>
  <c r="C47" i="3"/>
  <c r="C36" i="3"/>
  <c r="C32" i="3"/>
  <c r="C7" i="3"/>
  <c r="C45" i="3" l="1"/>
</calcChain>
</file>

<file path=xl/sharedStrings.xml><?xml version="1.0" encoding="utf-8"?>
<sst xmlns="http://schemas.openxmlformats.org/spreadsheetml/2006/main" count="248" uniqueCount="87">
  <si>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</si>
  <si>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</si>
  <si>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</si>
  <si>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</si>
  <si>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</si>
  <si>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</si>
  <si>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</si>
  <si>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</si>
  <si>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</si>
  <si>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</si>
  <si>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</si>
  <si>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</si>
  <si>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</si>
  <si>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</si>
  <si>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</si>
  <si>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</si>
  <si>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</si>
  <si>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</si>
  <si>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</si>
  <si>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</si>
  <si>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</si>
  <si>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</si>
  <si>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</si>
  <si>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T1_percent</t>
  </si>
  <si>
    <t>T1_suppress</t>
  </si>
  <si>
    <t>T2_percent</t>
  </si>
  <si>
    <t>T3_percent</t>
  </si>
  <si>
    <t>T2_suppress</t>
  </si>
  <si>
    <t>T3_suppress</t>
  </si>
  <si>
    <t>99 All Others</t>
  </si>
  <si>
    <t>causes</t>
  </si>
  <si>
    <t>Tier 2 labels</t>
  </si>
  <si>
    <t>Tier 1 labels</t>
  </si>
  <si>
    <t>region</t>
  </si>
  <si>
    <t>Reference table of labels</t>
  </si>
  <si>
    <t>Cause</t>
  </si>
  <si>
    <t>Label</t>
  </si>
  <si>
    <t xml:space="preserve">Cancer </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</si>
  <si>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</si>
  <si>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</si>
  <si>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</si>
  <si>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</si>
  <si>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</si>
  <si>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</si>
  <si>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</si>
  <si>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</si>
  <si>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</si>
  <si>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</si>
  <si>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</si>
  <si>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</si>
  <si>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</si>
  <si>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</si>
  <si>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</si>
  <si>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rha</t>
  </si>
  <si>
    <t>T1_count</t>
  </si>
  <si>
    <t>T1_total</t>
  </si>
  <si>
    <t>T2_count</t>
  </si>
  <si>
    <t>T2_total</t>
  </si>
  <si>
    <t>T3_count</t>
  </si>
  <si>
    <t>T3_total</t>
  </si>
  <si>
    <t>injcat</t>
  </si>
  <si>
    <t>03 Accidental Falls</t>
  </si>
  <si>
    <t>09 Suicide and Self-Inflicted Injury</t>
  </si>
  <si>
    <t>04 Accidental Poisoning</t>
  </si>
  <si>
    <t>01 Land Transport Accidents</t>
  </si>
  <si>
    <t>08 Accidents Due to Natural and Environmental Factors</t>
  </si>
  <si>
    <t>10 Assault and Injuries Inflicted by Others</t>
  </si>
  <si>
    <t>06 Accidental Suffocation, Choking and Other Threats to Breathing</t>
  </si>
  <si>
    <t>*</t>
  </si>
  <si>
    <t>11 Event of Undetermined Intent</t>
  </si>
  <si>
    <t>05 Accidental Drowning and Submersion</t>
  </si>
  <si>
    <t>07 Accidents Caused by Fire and Flames</t>
  </si>
  <si>
    <t>Accidental Falls</t>
  </si>
  <si>
    <t>Suicide and Self-Inflicted Injury</t>
  </si>
  <si>
    <t>Accidental Poisoning</t>
  </si>
  <si>
    <t>Land Transport Accidents</t>
  </si>
  <si>
    <t>Natural and Environmental Factors</t>
  </si>
  <si>
    <t>Assault and Injuries</t>
  </si>
  <si>
    <t>Suffocation and Breathing Threat</t>
  </si>
  <si>
    <t>Undetermined Intent Events</t>
  </si>
  <si>
    <t>Drowning and Submersion</t>
  </si>
  <si>
    <t>Fire and Flames</t>
  </si>
  <si>
    <t>Top Ten Causes for Death Due to Injury by RHA &amp; Injury Category, 2008-2012, 2013-2017 and 2018-2022</t>
  </si>
  <si>
    <t xml:space="preserve">date:    January 7, 2025 </t>
  </si>
  <si>
    <t>2008-2012</t>
  </si>
  <si>
    <t>2013-2017</t>
  </si>
  <si>
    <t>2018-2022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</si>
</sst>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theme="2" tint="0.79998168889431442"/>
        <bgColor indexed="64"/>
      </patternFill>
    </fill>
    <fill>
      <patternFill patternType="solid">
        <fgColor theme="3" tint="-9.9978637043366805E-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4">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0" fillId="36" borderId="0" xfId="0" applyFill="1"/>
    <xf numFmtId="0" fontId="0" fillId="35" borderId="0" xfId="0" applyFill="1"/>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horizontal="right"/>
    </xf>
    <xf numFmtId="0" fontId="0" fillId="36" borderId="0" xfId="0" applyFill="1" applyAlignment="1">
      <alignment horizontal="right"/>
    </xf>
    <xf numFmtId="0" fontId="0" fillId="35" borderId="0" xfId="0" applyFill="1" applyAlignment="1">
      <alignment horizontal="right"/>
    </xf>
    <xf numFmtId="0" fontId="4" fillId="36" borderId="0" xfId="0" applyFont="1" applyFill="1"/>
    <xf numFmtId="0" fontId="4" fillId="35" borderId="0" xfId="0"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288770940268519"/>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anchorCtr="0"/>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c:v>
                  </c:pt>
                  <c:pt idx="10">
                    <c:v>All Others</c:v>
                  </c:pt>
                </c:lvl>
                <c:lvl>
                  <c:pt idx="0">
                    <c:v> </c:v>
                  </c:pt>
                </c:lvl>
              </c:multiLvlStrCache>
            </c:multiLvlStrRef>
          </c:cat>
          <c:val>
            <c:numRef>
              <c:f>'Graph Data'!$G$61:$G$71</c:f>
              <c:numCache>
                <c:formatCode>0.0</c:formatCode>
                <c:ptCount val="11"/>
                <c:pt idx="0">
                  <c:v>25.401498928999999</c:v>
                </c:pt>
                <c:pt idx="1">
                  <c:v>20.503211991000001</c:v>
                </c:pt>
                <c:pt idx="2">
                  <c:v>12.928265525</c:v>
                </c:pt>
                <c:pt idx="3">
                  <c:v>14.400428266</c:v>
                </c:pt>
                <c:pt idx="4">
                  <c:v>7.2537473232999998</c:v>
                </c:pt>
                <c:pt idx="5">
                  <c:v>6.8254817987000003</c:v>
                </c:pt>
                <c:pt idx="6">
                  <c:v>2.3822269807000001</c:v>
                </c:pt>
                <c:pt idx="7">
                  <c:v>4.7644539615000001</c:v>
                </c:pt>
                <c:pt idx="8">
                  <c:v>2.2483940043000001</c:v>
                </c:pt>
                <c:pt idx="9">
                  <c:v>1.8468950748999999</c:v>
                </c:pt>
                <c:pt idx="10">
                  <c:v>1.4453961456</c:v>
                </c:pt>
              </c:numCache>
            </c:numRef>
          </c:val>
          <c:extLst>
            <c:ext xmlns:c16="http://schemas.microsoft.com/office/drawing/2014/chart" uri="{C3380CC4-5D6E-409C-BE32-E72D297353CC}">
              <c16:uniqueId val="{00000002-31E9-4BBF-B65A-3B97E23FD5BA}"/>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anchorCtr="0"/>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c:v>
                  </c:pt>
                  <c:pt idx="10">
                    <c:v>All Others</c:v>
                  </c:pt>
                </c:lvl>
                <c:lvl>
                  <c:pt idx="0">
                    <c:v> </c:v>
                  </c:pt>
                </c:lvl>
              </c:multiLvlStrCache>
            </c:multiLvlStrRef>
          </c:cat>
          <c:val>
            <c:numRef>
              <c:f>'Graph Data'!$H$61:$H$71</c:f>
              <c:numCache>
                <c:formatCode>0.0</c:formatCode>
                <c:ptCount val="11"/>
                <c:pt idx="0">
                  <c:v>26.799140709</c:v>
                </c:pt>
                <c:pt idx="1">
                  <c:v>22.771213749000001</c:v>
                </c:pt>
                <c:pt idx="2">
                  <c:v>14.017185822</c:v>
                </c:pt>
                <c:pt idx="3">
                  <c:v>12.755102041000001</c:v>
                </c:pt>
                <c:pt idx="4">
                  <c:v>7.3308270676999996</c:v>
                </c:pt>
                <c:pt idx="5">
                  <c:v>5.6390977443999999</c:v>
                </c:pt>
                <c:pt idx="6">
                  <c:v>2.7121374866000001</c:v>
                </c:pt>
                <c:pt idx="7">
                  <c:v>3.6788399570000001</c:v>
                </c:pt>
                <c:pt idx="8">
                  <c:v>1.3426423201</c:v>
                </c:pt>
                <c:pt idx="9">
                  <c:v>1.7722878625</c:v>
                </c:pt>
                <c:pt idx="10">
                  <c:v>1.1815252417</c:v>
                </c:pt>
              </c:numCache>
            </c:numRef>
          </c:val>
          <c:extLst>
            <c:ext xmlns:c16="http://schemas.microsoft.com/office/drawing/2014/chart" uri="{C3380CC4-5D6E-409C-BE32-E72D297353CC}">
              <c16:uniqueId val="{00000001-31E9-4BBF-B65A-3B97E23FD5BA}"/>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anchorCtr="0"/>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c:v>
                  </c:pt>
                  <c:pt idx="10">
                    <c:v>All Others</c:v>
                  </c:pt>
                </c:lvl>
                <c:lvl>
                  <c:pt idx="0">
                    <c:v> </c:v>
                  </c:pt>
                </c:lvl>
              </c:multiLvlStrCache>
            </c:multiLvlStrRef>
          </c:cat>
          <c:val>
            <c:numRef>
              <c:f>'Graph Data'!$I$61:$I$71</c:f>
              <c:numCache>
                <c:formatCode>0.0</c:formatCode>
                <c:ptCount val="11"/>
                <c:pt idx="0">
                  <c:v>28.363832078000002</c:v>
                </c:pt>
                <c:pt idx="1">
                  <c:v>22.954790097</c:v>
                </c:pt>
                <c:pt idx="2">
                  <c:v>15.36598493</c:v>
                </c:pt>
                <c:pt idx="3">
                  <c:v>10.844994617999999</c:v>
                </c:pt>
                <c:pt idx="4">
                  <c:v>7.6157158235000004</c:v>
                </c:pt>
                <c:pt idx="5">
                  <c:v>6.5931108718999996</c:v>
                </c:pt>
                <c:pt idx="6">
                  <c:v>3.0678148546999999</c:v>
                </c:pt>
                <c:pt idx="7">
                  <c:v>1.4800861140999999</c:v>
                </c:pt>
                <c:pt idx="8">
                  <c:v>1.3993541441999999</c:v>
                </c:pt>
                <c:pt idx="9">
                  <c:v>1.3724434876</c:v>
                </c:pt>
                <c:pt idx="10">
                  <c:v>0.9418729817</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txPr>
          <a:bodyPr/>
          <a:lstStyle/>
          <a:p>
            <a:pPr>
              <a:defRPr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5912057793015109"/>
          <c:y val="0.2680775154663993"/>
          <c:w val="0.19474390611460649"/>
          <c:h val="8.5722309128673013E-2"/>
        </c:manualLayout>
      </c:layout>
      <c:overlay val="0"/>
      <c:spPr>
        <a:solidFill>
          <a:schemeClr val="bg1"/>
        </a:solidFill>
        <a:ln>
          <a:solidFill>
            <a:schemeClr val="tx1"/>
          </a:solidFill>
        </a:ln>
      </c:spPr>
      <c:txPr>
        <a:bodyPr/>
        <a:lstStyle/>
        <a:p>
          <a:pPr>
            <a:defRPr b="0"/>
          </a:pPr>
          <a:endParaRPr lang="en-US"/>
        </a:p>
      </c:txPr>
    </c:legend>
    <c:plotVisOnly val="1"/>
    <c:dispBlanksAs val="gap"/>
    <c:showDLblsOverMax val="0"/>
  </c:chart>
  <c:spPr>
    <a:solidFill>
      <a:schemeClr val="bg1"/>
    </a:solidFill>
    <a:ln>
      <a:noFill/>
    </a:ln>
  </c:spPr>
  <c:txPr>
    <a:bodyPr/>
    <a:lstStyle/>
    <a:p>
      <a:pPr marL="0" indent="0" algn="l">
        <a:defRPr lang="en-US" sz="1200" b="1" baseline="0">
          <a:solidFill>
            <a:schemeClr val="tx1"/>
          </a:solidFill>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882022687628499"/>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c:v>
                  </c:pt>
                  <c:pt idx="8">
                    <c:v>Fire and Flames</c:v>
                  </c:pt>
                  <c:pt idx="9">
                    <c:v>Drowning and Submersion</c:v>
                  </c:pt>
                  <c:pt idx="10">
                    <c:v>All Others (s)</c:v>
                  </c:pt>
                </c:lvl>
                <c:lvl>
                  <c:pt idx="0">
                    <c:v> </c:v>
                  </c:pt>
                </c:lvl>
              </c:multiLvlStrCache>
            </c:multiLvlStrRef>
          </c:cat>
          <c:val>
            <c:numRef>
              <c:f>'Graph Data'!$G$6:$G$16</c:f>
              <c:numCache>
                <c:formatCode>0.0</c:formatCode>
                <c:ptCount val="11"/>
                <c:pt idx="0">
                  <c:v>24.289405684999998</c:v>
                </c:pt>
                <c:pt idx="1">
                  <c:v>15.762273902</c:v>
                </c:pt>
                <c:pt idx="2">
                  <c:v>6.9767441860000003</c:v>
                </c:pt>
                <c:pt idx="3">
                  <c:v>27.390180878999999</c:v>
                </c:pt>
                <c:pt idx="4">
                  <c:v>13.178294574000001</c:v>
                </c:pt>
                <c:pt idx="5">
                  <c:v>3.3591731266</c:v>
                </c:pt>
                <c:pt idx="6">
                  <c:v>0</c:v>
                </c:pt>
                <c:pt idx="7">
                  <c:v>1.5503875969000001</c:v>
                </c:pt>
                <c:pt idx="8">
                  <c:v>2.5839793281999999</c:v>
                </c:pt>
                <c:pt idx="9">
                  <c:v>2.0671834625000001</c:v>
                </c:pt>
                <c:pt idx="10">
                  <c:v>0</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c:v>
                  </c:pt>
                  <c:pt idx="8">
                    <c:v>Fire and Flames</c:v>
                  </c:pt>
                  <c:pt idx="9">
                    <c:v>Drowning and Submersion</c:v>
                  </c:pt>
                  <c:pt idx="10">
                    <c:v>All Others (s)</c:v>
                  </c:pt>
                </c:lvl>
                <c:lvl>
                  <c:pt idx="0">
                    <c:v> </c:v>
                  </c:pt>
                </c:lvl>
              </c:multiLvlStrCache>
            </c:multiLvlStrRef>
          </c:cat>
          <c:val>
            <c:numRef>
              <c:f>'Graph Data'!$H$6:$H$16</c:f>
              <c:numCache>
                <c:formatCode>0.0</c:formatCode>
                <c:ptCount val="11"/>
                <c:pt idx="0">
                  <c:v>29.656862745000002</c:v>
                </c:pt>
                <c:pt idx="1">
                  <c:v>18.382352941000001</c:v>
                </c:pt>
                <c:pt idx="2">
                  <c:v>8.0882352941000004</c:v>
                </c:pt>
                <c:pt idx="3">
                  <c:v>23.039215685999999</c:v>
                </c:pt>
                <c:pt idx="4">
                  <c:v>7.8431372549000002</c:v>
                </c:pt>
                <c:pt idx="5">
                  <c:v>3.6764705881999999</c:v>
                </c:pt>
                <c:pt idx="6">
                  <c:v>0</c:v>
                </c:pt>
                <c:pt idx="7">
                  <c:v>1.9607843137000001</c:v>
                </c:pt>
                <c:pt idx="8">
                  <c:v>2.9411764705999999</c:v>
                </c:pt>
                <c:pt idx="9">
                  <c:v>1.7156862745000001</c:v>
                </c:pt>
                <c:pt idx="10">
                  <c:v>2.6960784314000001</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c:v>
                  </c:pt>
                  <c:pt idx="8">
                    <c:v>Fire and Flames</c:v>
                  </c:pt>
                  <c:pt idx="9">
                    <c:v>Drowning and Submersion</c:v>
                  </c:pt>
                  <c:pt idx="10">
                    <c:v>All Others (s)</c:v>
                  </c:pt>
                </c:lvl>
                <c:lvl>
                  <c:pt idx="0">
                    <c:v> </c:v>
                  </c:pt>
                </c:lvl>
              </c:multiLvlStrCache>
            </c:multiLvlStrRef>
          </c:cat>
          <c:val>
            <c:numRef>
              <c:f>'Graph Data'!$I$6:$I$16</c:f>
              <c:numCache>
                <c:formatCode>0.0</c:formatCode>
                <c:ptCount val="11"/>
                <c:pt idx="0">
                  <c:v>29.605263158</c:v>
                </c:pt>
                <c:pt idx="1">
                  <c:v>21.491228069999998</c:v>
                </c:pt>
                <c:pt idx="2">
                  <c:v>7.4561403509000002</c:v>
                </c:pt>
                <c:pt idx="3">
                  <c:v>20.175438595999999</c:v>
                </c:pt>
                <c:pt idx="4">
                  <c:v>9.2105263157999993</c:v>
                </c:pt>
                <c:pt idx="5">
                  <c:v>3.5087719298</c:v>
                </c:pt>
                <c:pt idx="6">
                  <c:v>2.1929824561000002</c:v>
                </c:pt>
                <c:pt idx="7">
                  <c:v>1.7543859649</c:v>
                </c:pt>
                <c:pt idx="8">
                  <c:v>2.1929824561000002</c:v>
                </c:pt>
                <c:pt idx="9">
                  <c:v>1.3157894737</c:v>
                </c:pt>
                <c:pt idx="10">
                  <c:v>0</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706316166220846"/>
          <c:y val="0.21168095862460648"/>
          <c:w val="0.17879494279722208"/>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45821849396457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c:v>
                  </c:pt>
                  <c:pt idx="10">
                    <c:v>All Others</c:v>
                  </c:pt>
                </c:lvl>
                <c:lvl>
                  <c:pt idx="0">
                    <c:v> </c:v>
                  </c:pt>
                </c:lvl>
              </c:multiLvlStrCache>
            </c:multiLvlStrRef>
          </c:cat>
          <c:val>
            <c:numRef>
              <c:f>'Graph Data'!$G$17:$G$27</c:f>
              <c:numCache>
                <c:formatCode>0.0</c:formatCode>
                <c:ptCount val="11"/>
                <c:pt idx="0">
                  <c:v>29.503775619999999</c:v>
                </c:pt>
                <c:pt idx="1">
                  <c:v>21.143473571000001</c:v>
                </c:pt>
                <c:pt idx="2">
                  <c:v>16.289104639000001</c:v>
                </c:pt>
                <c:pt idx="3">
                  <c:v>8.4681769148000008</c:v>
                </c:pt>
                <c:pt idx="4">
                  <c:v>4.6386192017000001</c:v>
                </c:pt>
                <c:pt idx="5">
                  <c:v>7.6051779934999999</c:v>
                </c:pt>
                <c:pt idx="6">
                  <c:v>2.8586839265999999</c:v>
                </c:pt>
                <c:pt idx="7">
                  <c:v>5.5555555555999998</c:v>
                </c:pt>
                <c:pt idx="8">
                  <c:v>1.6181229773000001</c:v>
                </c:pt>
                <c:pt idx="9">
                  <c:v>1.2944983819</c:v>
                </c:pt>
                <c:pt idx="10">
                  <c:v>1.0248112190000001</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c:v>
                  </c:pt>
                  <c:pt idx="10">
                    <c:v>All Others</c:v>
                  </c:pt>
                </c:lvl>
                <c:lvl>
                  <c:pt idx="0">
                    <c:v> </c:v>
                  </c:pt>
                </c:lvl>
              </c:multiLvlStrCache>
            </c:multiLvlStrRef>
          </c:cat>
          <c:val>
            <c:numRef>
              <c:f>'Graph Data'!$H$17:$H$27</c:f>
              <c:numCache>
                <c:formatCode>0.0</c:formatCode>
                <c:ptCount val="11"/>
                <c:pt idx="0">
                  <c:v>29.764453961000001</c:v>
                </c:pt>
                <c:pt idx="1">
                  <c:v>22.644539614999999</c:v>
                </c:pt>
                <c:pt idx="2">
                  <c:v>17.130620985</c:v>
                </c:pt>
                <c:pt idx="3">
                  <c:v>7.7623126337999997</c:v>
                </c:pt>
                <c:pt idx="4">
                  <c:v>6.0492505352999997</c:v>
                </c:pt>
                <c:pt idx="5">
                  <c:v>5.5674518200999996</c:v>
                </c:pt>
                <c:pt idx="6">
                  <c:v>3.5331905782000002</c:v>
                </c:pt>
                <c:pt idx="7">
                  <c:v>4.3897216274000002</c:v>
                </c:pt>
                <c:pt idx="8">
                  <c:v>0.80299785869999996</c:v>
                </c:pt>
                <c:pt idx="9">
                  <c:v>1.3383297645000001</c:v>
                </c:pt>
                <c:pt idx="10">
                  <c:v>1.017130621</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c:v>
                  </c:pt>
                  <c:pt idx="10">
                    <c:v>All Others</c:v>
                  </c:pt>
                </c:lvl>
                <c:lvl>
                  <c:pt idx="0">
                    <c:v> </c:v>
                  </c:pt>
                </c:lvl>
              </c:multiLvlStrCache>
            </c:multiLvlStrRef>
          </c:cat>
          <c:val>
            <c:numRef>
              <c:f>'Graph Data'!$I$17:$I$27</c:f>
              <c:numCache>
                <c:formatCode>0.0</c:formatCode>
                <c:ptCount val="11"/>
                <c:pt idx="0">
                  <c:v>30.646929825000001</c:v>
                </c:pt>
                <c:pt idx="1">
                  <c:v>22.039473684000001</c:v>
                </c:pt>
                <c:pt idx="2">
                  <c:v>20.010964911999999</c:v>
                </c:pt>
                <c:pt idx="3">
                  <c:v>6.1403508772000004</c:v>
                </c:pt>
                <c:pt idx="4">
                  <c:v>6.25</c:v>
                </c:pt>
                <c:pt idx="5">
                  <c:v>7.1271929825000004</c:v>
                </c:pt>
                <c:pt idx="6">
                  <c:v>3.2894736841999999</c:v>
                </c:pt>
                <c:pt idx="7">
                  <c:v>1.4802631579000001</c:v>
                </c:pt>
                <c:pt idx="8">
                  <c:v>0.82236842109999997</c:v>
                </c:pt>
                <c:pt idx="9">
                  <c:v>1.1513157894999999</c:v>
                </c:pt>
                <c:pt idx="10">
                  <c:v>1.0416666667000001</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502668625751925"/>
          <c:y val="0.24140192070826411"/>
          <c:w val="0.18876304487058734"/>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4119323386572464"/>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 (s)</c:v>
                  </c:pt>
                  <c:pt idx="8">
                    <c:v>Fire and Flames (s)</c:v>
                  </c:pt>
                  <c:pt idx="9">
                    <c:v>Drowning and Submersion</c:v>
                  </c:pt>
                  <c:pt idx="10">
                    <c:v>All Others</c:v>
                  </c:pt>
                </c:lvl>
                <c:lvl>
                  <c:pt idx="0">
                    <c:v> </c:v>
                  </c:pt>
                </c:lvl>
              </c:multiLvlStrCache>
            </c:multiLvlStrRef>
          </c:cat>
          <c:val>
            <c:numRef>
              <c:f>'Graph Data'!$G$28:$G$38</c:f>
              <c:numCache>
                <c:formatCode>0.0</c:formatCode>
                <c:ptCount val="11"/>
                <c:pt idx="0">
                  <c:v>19.221967963000001</c:v>
                </c:pt>
                <c:pt idx="1">
                  <c:v>22.425629291</c:v>
                </c:pt>
                <c:pt idx="2">
                  <c:v>9.8398169335999999</c:v>
                </c:pt>
                <c:pt idx="3">
                  <c:v>21.510297482999999</c:v>
                </c:pt>
                <c:pt idx="4">
                  <c:v>9.1533180777999998</c:v>
                </c:pt>
                <c:pt idx="5">
                  <c:v>4.3478260869999996</c:v>
                </c:pt>
                <c:pt idx="6">
                  <c:v>1.8306636156</c:v>
                </c:pt>
                <c:pt idx="7">
                  <c:v>3.6613272311</c:v>
                </c:pt>
                <c:pt idx="8">
                  <c:v>2.9748283753</c:v>
                </c:pt>
                <c:pt idx="9">
                  <c:v>3.6613272311</c:v>
                </c:pt>
                <c:pt idx="10">
                  <c:v>1.3729977117000001</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 (s)</c:v>
                  </c:pt>
                  <c:pt idx="8">
                    <c:v>Fire and Flames (s)</c:v>
                  </c:pt>
                  <c:pt idx="9">
                    <c:v>Drowning and Submersion</c:v>
                  </c:pt>
                  <c:pt idx="10">
                    <c:v>All Others</c:v>
                  </c:pt>
                </c:lvl>
                <c:lvl>
                  <c:pt idx="0">
                    <c:v> </c:v>
                  </c:pt>
                </c:lvl>
              </c:multiLvlStrCache>
            </c:multiLvlStrRef>
          </c:cat>
          <c:val>
            <c:numRef>
              <c:f>'Graph Data'!$H$28:$H$38</c:f>
              <c:numCache>
                <c:formatCode>0.0</c:formatCode>
                <c:ptCount val="11"/>
                <c:pt idx="0">
                  <c:v>21.375921376000001</c:v>
                </c:pt>
                <c:pt idx="1">
                  <c:v>23.587223587</c:v>
                </c:pt>
                <c:pt idx="2">
                  <c:v>11.793611794</c:v>
                </c:pt>
                <c:pt idx="3">
                  <c:v>20.884520885000001</c:v>
                </c:pt>
                <c:pt idx="4">
                  <c:v>7.8624078623999996</c:v>
                </c:pt>
                <c:pt idx="5">
                  <c:v>5.6511056511</c:v>
                </c:pt>
                <c:pt idx="6">
                  <c:v>0</c:v>
                </c:pt>
                <c:pt idx="7">
                  <c:v>3.9312039311999998</c:v>
                </c:pt>
                <c:pt idx="8">
                  <c:v>0</c:v>
                </c:pt>
                <c:pt idx="9">
                  <c:v>1.7199017199</c:v>
                </c:pt>
                <c:pt idx="10">
                  <c:v>3.1941031941000002</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 (s)</c:v>
                  </c:pt>
                  <c:pt idx="8">
                    <c:v>Fire and Flames (s)</c:v>
                  </c:pt>
                  <c:pt idx="9">
                    <c:v>Drowning and Submersion</c:v>
                  </c:pt>
                  <c:pt idx="10">
                    <c:v>All Others</c:v>
                  </c:pt>
                </c:lvl>
                <c:lvl>
                  <c:pt idx="0">
                    <c:v> </c:v>
                  </c:pt>
                </c:lvl>
              </c:multiLvlStrCache>
            </c:multiLvlStrRef>
          </c:cat>
          <c:val>
            <c:numRef>
              <c:f>'Graph Data'!$I$28:$I$38</c:f>
              <c:numCache>
                <c:formatCode>0.0</c:formatCode>
                <c:ptCount val="11"/>
                <c:pt idx="0">
                  <c:v>23.273657288999999</c:v>
                </c:pt>
                <c:pt idx="1">
                  <c:v>21.483375959</c:v>
                </c:pt>
                <c:pt idx="2">
                  <c:v>14.578005115</c:v>
                </c:pt>
                <c:pt idx="3">
                  <c:v>21.99488491</c:v>
                </c:pt>
                <c:pt idx="4">
                  <c:v>6.9053708440000001</c:v>
                </c:pt>
                <c:pt idx="5">
                  <c:v>6.1381074168999996</c:v>
                </c:pt>
                <c:pt idx="6">
                  <c:v>2.5575447570000001</c:v>
                </c:pt>
                <c:pt idx="7">
                  <c:v>0</c:v>
                </c:pt>
                <c:pt idx="8">
                  <c:v>0</c:v>
                </c:pt>
                <c:pt idx="9">
                  <c:v>1.5345268541999999</c:v>
                </c:pt>
                <c:pt idx="10">
                  <c:v>1.5345268541999999</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4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6908868000351627"/>
          <c:y val="0.41203714740465985"/>
          <c:w val="0.18676942445591427"/>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7421289740513"/>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 (s)</c:v>
                  </c:pt>
                  <c:pt idx="10">
                    <c:v>All Others</c:v>
                  </c:pt>
                </c:lvl>
                <c:lvl>
                  <c:pt idx="0">
                    <c:v> </c:v>
                  </c:pt>
                </c:lvl>
              </c:multiLvlStrCache>
            </c:multiLvlStrRef>
          </c:cat>
          <c:val>
            <c:numRef>
              <c:f>'Graph Data'!$G$39:$G$49</c:f>
              <c:numCache>
                <c:formatCode>0.0</c:formatCode>
                <c:ptCount val="11"/>
                <c:pt idx="0">
                  <c:v>28.324697754999999</c:v>
                </c:pt>
                <c:pt idx="1">
                  <c:v>15.889464594</c:v>
                </c:pt>
                <c:pt idx="2">
                  <c:v>7.5993091537000002</c:v>
                </c:pt>
                <c:pt idx="3">
                  <c:v>21.588946458999999</c:v>
                </c:pt>
                <c:pt idx="4">
                  <c:v>13.989637306000001</c:v>
                </c:pt>
                <c:pt idx="5">
                  <c:v>3.2815198618000001</c:v>
                </c:pt>
                <c:pt idx="6">
                  <c:v>1.0362694300999999</c:v>
                </c:pt>
                <c:pt idx="7">
                  <c:v>4.6632124352000002</c:v>
                </c:pt>
                <c:pt idx="8">
                  <c:v>1.5544041450999999</c:v>
                </c:pt>
                <c:pt idx="9">
                  <c:v>0</c:v>
                </c:pt>
                <c:pt idx="10">
                  <c:v>2.0725388600999999</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 (s)</c:v>
                  </c:pt>
                  <c:pt idx="10">
                    <c:v>All Others</c:v>
                  </c:pt>
                </c:lvl>
                <c:lvl>
                  <c:pt idx="0">
                    <c:v> </c:v>
                  </c:pt>
                </c:lvl>
              </c:multiLvlStrCache>
            </c:multiLvlStrRef>
          </c:cat>
          <c:val>
            <c:numRef>
              <c:f>'Graph Data'!$H$39:$H$49</c:f>
              <c:numCache>
                <c:formatCode>0.0</c:formatCode>
                <c:ptCount val="11"/>
                <c:pt idx="0">
                  <c:v>30.976430976</c:v>
                </c:pt>
                <c:pt idx="1">
                  <c:v>19.696969697</c:v>
                </c:pt>
                <c:pt idx="2">
                  <c:v>10.437710438</c:v>
                </c:pt>
                <c:pt idx="3">
                  <c:v>17.340067340000001</c:v>
                </c:pt>
                <c:pt idx="4">
                  <c:v>10.269360269</c:v>
                </c:pt>
                <c:pt idx="5">
                  <c:v>3.5353535354000001</c:v>
                </c:pt>
                <c:pt idx="6">
                  <c:v>1.6835016835000001</c:v>
                </c:pt>
                <c:pt idx="7">
                  <c:v>2.0202020202000002</c:v>
                </c:pt>
                <c:pt idx="8">
                  <c:v>2.0202020202000002</c:v>
                </c:pt>
                <c:pt idx="9">
                  <c:v>0</c:v>
                </c:pt>
                <c:pt idx="10">
                  <c:v>2.0202020202000002</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c:v>
                  </c:pt>
                  <c:pt idx="7">
                    <c:v>Undetermined Intent Events</c:v>
                  </c:pt>
                  <c:pt idx="8">
                    <c:v>Fire and Flames</c:v>
                  </c:pt>
                  <c:pt idx="9">
                    <c:v>Drowning and Submersion (s)</c:v>
                  </c:pt>
                  <c:pt idx="10">
                    <c:v>All Others</c:v>
                  </c:pt>
                </c:lvl>
                <c:lvl>
                  <c:pt idx="0">
                    <c:v> </c:v>
                  </c:pt>
                </c:lvl>
              </c:multiLvlStrCache>
            </c:multiLvlStrRef>
          </c:cat>
          <c:val>
            <c:numRef>
              <c:f>'Graph Data'!$I$39:$I$49</c:f>
              <c:numCache>
                <c:formatCode>0.0</c:formatCode>
                <c:ptCount val="11"/>
                <c:pt idx="0">
                  <c:v>36.148648649000002</c:v>
                </c:pt>
                <c:pt idx="1">
                  <c:v>22.128378378000001</c:v>
                </c:pt>
                <c:pt idx="2">
                  <c:v>8.7837837838000006</c:v>
                </c:pt>
                <c:pt idx="3">
                  <c:v>12.162162162</c:v>
                </c:pt>
                <c:pt idx="4">
                  <c:v>9.7972972973000001</c:v>
                </c:pt>
                <c:pt idx="5">
                  <c:v>2.8716216216000001</c:v>
                </c:pt>
                <c:pt idx="6">
                  <c:v>3.2094594595000001</c:v>
                </c:pt>
                <c:pt idx="7">
                  <c:v>1.5202702702999999</c:v>
                </c:pt>
                <c:pt idx="8">
                  <c:v>1.8581081080999999</c:v>
                </c:pt>
                <c:pt idx="9">
                  <c:v>0</c:v>
                </c:pt>
                <c:pt idx="10">
                  <c:v>1.5202702702999999</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45"/>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829904934132037"/>
          <c:y val="0.38475773787403916"/>
          <c:w val="0.17680132238254906"/>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288770940268519"/>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 (s)</c:v>
                  </c:pt>
                  <c:pt idx="8">
                    <c:v>Fire and Flames</c:v>
                  </c:pt>
                  <c:pt idx="9">
                    <c:v>Drowning and Submersion</c:v>
                  </c:pt>
                  <c:pt idx="10">
                    <c:v>All Others</c:v>
                  </c:pt>
                </c:lvl>
                <c:lvl>
                  <c:pt idx="0">
                    <c:v> </c:v>
                  </c:pt>
                </c:lvl>
              </c:multiLvlStrCache>
            </c:multiLvlStrRef>
          </c:cat>
          <c:val>
            <c:numRef>
              <c:f>'Graph Data'!$G$50:$G$60</c:f>
              <c:numCache>
                <c:formatCode>0.0</c:formatCode>
                <c:ptCount val="11"/>
                <c:pt idx="0">
                  <c:v>7.3604060913999998</c:v>
                </c:pt>
                <c:pt idx="1">
                  <c:v>29.695431471999999</c:v>
                </c:pt>
                <c:pt idx="2">
                  <c:v>14.467005076</c:v>
                </c:pt>
                <c:pt idx="3">
                  <c:v>11.928934010000001</c:v>
                </c:pt>
                <c:pt idx="4">
                  <c:v>2.0304568528</c:v>
                </c:pt>
                <c:pt idx="5">
                  <c:v>14.720812183</c:v>
                </c:pt>
                <c:pt idx="6">
                  <c:v>1.5228426396000001</c:v>
                </c:pt>
                <c:pt idx="7">
                  <c:v>5.3299492386000002</c:v>
                </c:pt>
                <c:pt idx="8">
                  <c:v>5.5837563452000003</c:v>
                </c:pt>
                <c:pt idx="9">
                  <c:v>4.0609137056</c:v>
                </c:pt>
                <c:pt idx="10">
                  <c:v>3.2994923857999998</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 (s)</c:v>
                  </c:pt>
                  <c:pt idx="8">
                    <c:v>Fire and Flames</c:v>
                  </c:pt>
                  <c:pt idx="9">
                    <c:v>Drowning and Submersion</c:v>
                  </c:pt>
                  <c:pt idx="10">
                    <c:v>All Others</c:v>
                  </c:pt>
                </c:lvl>
                <c:lvl>
                  <c:pt idx="0">
                    <c:v> </c:v>
                  </c:pt>
                </c:lvl>
              </c:multiLvlStrCache>
            </c:multiLvlStrRef>
          </c:cat>
          <c:val>
            <c:numRef>
              <c:f>'Graph Data'!$H$50:$H$60</c:f>
              <c:numCache>
                <c:formatCode>0.0</c:formatCode>
                <c:ptCount val="11"/>
                <c:pt idx="0">
                  <c:v>5</c:v>
                </c:pt>
                <c:pt idx="1">
                  <c:v>34.444444443999998</c:v>
                </c:pt>
                <c:pt idx="2">
                  <c:v>14.444444444</c:v>
                </c:pt>
                <c:pt idx="3">
                  <c:v>12.5</c:v>
                </c:pt>
                <c:pt idx="4">
                  <c:v>7.2222222222000001</c:v>
                </c:pt>
                <c:pt idx="5">
                  <c:v>10.833333333000001</c:v>
                </c:pt>
                <c:pt idx="6">
                  <c:v>0</c:v>
                </c:pt>
                <c:pt idx="7">
                  <c:v>5</c:v>
                </c:pt>
                <c:pt idx="8">
                  <c:v>2.2222222222000001</c:v>
                </c:pt>
                <c:pt idx="9">
                  <c:v>6.1111111110999996</c:v>
                </c:pt>
                <c:pt idx="10">
                  <c:v>2.2222222222000001</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Accidental Falls</c:v>
                  </c:pt>
                  <c:pt idx="1">
                    <c:v>Suicide and Self-Inflicted Injury</c:v>
                  </c:pt>
                  <c:pt idx="2">
                    <c:v>Accidental Poisoning</c:v>
                  </c:pt>
                  <c:pt idx="3">
                    <c:v>Land Transport Accidents</c:v>
                  </c:pt>
                  <c:pt idx="4">
                    <c:v>Natural and Environmental Factors</c:v>
                  </c:pt>
                  <c:pt idx="5">
                    <c:v>Assault and Injuries</c:v>
                  </c:pt>
                  <c:pt idx="6">
                    <c:v>Suffocation and Breathing Threat (s)</c:v>
                  </c:pt>
                  <c:pt idx="7">
                    <c:v>Undetermined Intent Events (s)</c:v>
                  </c:pt>
                  <c:pt idx="8">
                    <c:v>Fire and Flames</c:v>
                  </c:pt>
                  <c:pt idx="9">
                    <c:v>Drowning and Submersion</c:v>
                  </c:pt>
                  <c:pt idx="10">
                    <c:v>All Others</c:v>
                  </c:pt>
                </c:lvl>
                <c:lvl>
                  <c:pt idx="0">
                    <c:v> </c:v>
                  </c:pt>
                </c:lvl>
              </c:multiLvlStrCache>
            </c:multiLvlStrRef>
          </c:cat>
          <c:val>
            <c:numRef>
              <c:f>'Graph Data'!$I$50:$I$60</c:f>
              <c:numCache>
                <c:formatCode>0.0</c:formatCode>
                <c:ptCount val="11"/>
                <c:pt idx="0">
                  <c:v>7.2776280323</c:v>
                </c:pt>
                <c:pt idx="1">
                  <c:v>35.309973046000003</c:v>
                </c:pt>
                <c:pt idx="2">
                  <c:v>14.824797844000001</c:v>
                </c:pt>
                <c:pt idx="3">
                  <c:v>9.7035040431000006</c:v>
                </c:pt>
                <c:pt idx="4">
                  <c:v>7.2776280323</c:v>
                </c:pt>
                <c:pt idx="5">
                  <c:v>14.016172507</c:v>
                </c:pt>
                <c:pt idx="6">
                  <c:v>2.1563342317999998</c:v>
                </c:pt>
                <c:pt idx="7">
                  <c:v>0</c:v>
                </c:pt>
                <c:pt idx="8">
                  <c:v>3.7735849056999999</c:v>
                </c:pt>
                <c:pt idx="9">
                  <c:v>3.7735849056999999</c:v>
                </c:pt>
                <c:pt idx="10">
                  <c:v>1.8867924528</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905678207688156"/>
          <c:y val="0.24581571671306002"/>
          <c:w val="0.18078856321189515"/>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Accidental Falls</c:v>
                  </c:pt>
                  <c:pt idx="1">
                    <c:v>Suicide and Self-Inflicted Injury</c:v>
                  </c:pt>
                  <c:pt idx="2">
                    <c:v>Accidental Poisoning</c:v>
                  </c:pt>
                  <c:pt idx="3">
                    <c:v>Land Transport Accidents</c:v>
                  </c:pt>
                  <c:pt idx="4">
                    <c:v>Natural and Environmental Factors</c:v>
                  </c:pt>
                  <c:pt idx="5">
                    <c:v>Assault and Injuries</c:v>
                  </c:pt>
                  <c:pt idx="6">
                    <c:v>#REF!</c:v>
                  </c:pt>
                  <c:pt idx="7">
                    <c:v>Undetermined Intent Events</c:v>
                  </c:pt>
                  <c:pt idx="8">
                    <c:v>Fire and Flames</c:v>
                  </c:pt>
                  <c:pt idx="9">
                    <c:v>Drowning and Submersion</c:v>
                  </c:pt>
                  <c:pt idx="10">
                    <c:v>All Others (s)</c:v>
                  </c:pt>
                  <c:pt idx="11">
                    <c:v>Accidental Falls</c:v>
                  </c:pt>
                  <c:pt idx="12">
                    <c:v>Suicide and Self-Inflicted Injury</c:v>
                  </c:pt>
                  <c:pt idx="13">
                    <c:v>Accidental Poisoning</c:v>
                  </c:pt>
                  <c:pt idx="14">
                    <c:v>Land Transport Accidents</c:v>
                  </c:pt>
                  <c:pt idx="15">
                    <c:v>Natural and Environmental Factors</c:v>
                  </c:pt>
                  <c:pt idx="16">
                    <c:v>Assault and Injuries</c:v>
                  </c:pt>
                  <c:pt idx="17">
                    <c:v>Suffocation and Breathing Threat</c:v>
                  </c:pt>
                  <c:pt idx="18">
                    <c:v>Undetermined Intent Events</c:v>
                  </c:pt>
                  <c:pt idx="19">
                    <c:v>Fire and Flames</c:v>
                  </c:pt>
                  <c:pt idx="20">
                    <c:v>Drowning and Submersion</c:v>
                  </c:pt>
                  <c:pt idx="21">
                    <c:v>All Others</c:v>
                  </c:pt>
                  <c:pt idx="22">
                    <c:v>Accidental Falls</c:v>
                  </c:pt>
                  <c:pt idx="23">
                    <c:v>Suicide and Self-Inflicted Injury</c:v>
                  </c:pt>
                  <c:pt idx="24">
                    <c:v>Accidental Poisoning</c:v>
                  </c:pt>
                  <c:pt idx="25">
                    <c:v>Land Transport Accidents</c:v>
                  </c:pt>
                  <c:pt idx="26">
                    <c:v>Natural and Environmental Factors</c:v>
                  </c:pt>
                  <c:pt idx="27">
                    <c:v>Assault and Injuries</c:v>
                  </c:pt>
                  <c:pt idx="28">
                    <c:v>Suffocation and Breathing Threat (s)</c:v>
                  </c:pt>
                  <c:pt idx="29">
                    <c:v>Undetermined Intent Events (s)</c:v>
                  </c:pt>
                  <c:pt idx="30">
                    <c:v>Fire and Flames (s)</c:v>
                  </c:pt>
                  <c:pt idx="31">
                    <c:v>Drowning and Submersion</c:v>
                  </c:pt>
                  <c:pt idx="32">
                    <c:v>All Others</c:v>
                  </c:pt>
                  <c:pt idx="33">
                    <c:v>Accidental Falls</c:v>
                  </c:pt>
                  <c:pt idx="34">
                    <c:v>Suicide and Self-Inflicted Injury</c:v>
                  </c:pt>
                  <c:pt idx="35">
                    <c:v>Accidental Poisoning</c:v>
                  </c:pt>
                  <c:pt idx="36">
                    <c:v>Land Transport Accidents</c:v>
                  </c:pt>
                  <c:pt idx="37">
                    <c:v>Natural and Environmental Factors</c:v>
                  </c:pt>
                  <c:pt idx="38">
                    <c:v>Assault and Injuries</c:v>
                  </c:pt>
                  <c:pt idx="39">
                    <c:v>Suffocation and Breathing Threat</c:v>
                  </c:pt>
                  <c:pt idx="40">
                    <c:v>Undetermined Intent Events</c:v>
                  </c:pt>
                  <c:pt idx="41">
                    <c:v>Fire and Flames</c:v>
                  </c:pt>
                  <c:pt idx="42">
                    <c:v>Drowning and Submersion (s)</c:v>
                  </c:pt>
                  <c:pt idx="43">
                    <c:v>All Others</c:v>
                  </c:pt>
                  <c:pt idx="44">
                    <c:v>Accidental Falls</c:v>
                  </c:pt>
                  <c:pt idx="45">
                    <c:v>Suicide and Self-Inflicted Injury</c:v>
                  </c:pt>
                  <c:pt idx="46">
                    <c:v>Accidental Poisoning</c:v>
                  </c:pt>
                  <c:pt idx="47">
                    <c:v>Land Transport Accidents</c:v>
                  </c:pt>
                  <c:pt idx="48">
                    <c:v>Natural and Environmental Factors</c:v>
                  </c:pt>
                  <c:pt idx="49">
                    <c:v>Assault and Injuries</c:v>
                  </c:pt>
                  <c:pt idx="50">
                    <c:v>Suffocation and Breathing Threat (s)</c:v>
                  </c:pt>
                  <c:pt idx="51">
                    <c:v>Undetermined Intent Events (s)</c:v>
                  </c:pt>
                  <c:pt idx="52">
                    <c:v>Fire and Flames</c:v>
                  </c:pt>
                  <c:pt idx="53">
                    <c:v>Drowning and Submersion</c:v>
                  </c:pt>
                  <c:pt idx="54">
                    <c:v>All Others</c:v>
                  </c:pt>
                  <c:pt idx="55">
                    <c:v>Accidental Falls</c:v>
                  </c:pt>
                  <c:pt idx="56">
                    <c:v>Suicide and Self-Inflicted Injury</c:v>
                  </c:pt>
                  <c:pt idx="57">
                    <c:v>Accidental Poisoning</c:v>
                  </c:pt>
                  <c:pt idx="58">
                    <c:v>Land Transport Accidents</c:v>
                  </c:pt>
                  <c:pt idx="59">
                    <c:v>Natural and Environmental Factors</c:v>
                  </c:pt>
                  <c:pt idx="60">
                    <c:v>Assault and Injuries</c:v>
                  </c:pt>
                  <c:pt idx="61">
                    <c:v>Suffocation and Breathing Threat</c:v>
                  </c:pt>
                  <c:pt idx="62">
                    <c:v>Undetermined Intent Events</c:v>
                  </c:pt>
                  <c:pt idx="63">
                    <c:v>Fire and Flames</c:v>
                  </c:pt>
                  <c:pt idx="64">
                    <c:v>Drowning and Submersion</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456</c:v>
                </c:pt>
                <c:pt idx="1">
                  <c:v>456</c:v>
                </c:pt>
                <c:pt idx="2">
                  <c:v>456</c:v>
                </c:pt>
                <c:pt idx="3">
                  <c:v>456</c:v>
                </c:pt>
                <c:pt idx="4">
                  <c:v>456</c:v>
                </c:pt>
                <c:pt idx="5">
                  <c:v>456</c:v>
                </c:pt>
                <c:pt idx="6">
                  <c:v>456</c:v>
                </c:pt>
                <c:pt idx="7">
                  <c:v>456</c:v>
                </c:pt>
                <c:pt idx="8">
                  <c:v>456</c:v>
                </c:pt>
                <c:pt idx="9">
                  <c:v>456</c:v>
                </c:pt>
                <c:pt idx="10">
                  <c:v>0</c:v>
                </c:pt>
                <c:pt idx="11">
                  <c:v>1824</c:v>
                </c:pt>
                <c:pt idx="12">
                  <c:v>1824</c:v>
                </c:pt>
                <c:pt idx="13">
                  <c:v>1824</c:v>
                </c:pt>
                <c:pt idx="14">
                  <c:v>1824</c:v>
                </c:pt>
                <c:pt idx="15">
                  <c:v>1824</c:v>
                </c:pt>
                <c:pt idx="16">
                  <c:v>1824</c:v>
                </c:pt>
                <c:pt idx="17">
                  <c:v>1824</c:v>
                </c:pt>
                <c:pt idx="18">
                  <c:v>1824</c:v>
                </c:pt>
                <c:pt idx="19">
                  <c:v>1824</c:v>
                </c:pt>
                <c:pt idx="20">
                  <c:v>1824</c:v>
                </c:pt>
                <c:pt idx="21">
                  <c:v>1824</c:v>
                </c:pt>
                <c:pt idx="22">
                  <c:v>391</c:v>
                </c:pt>
                <c:pt idx="23">
                  <c:v>391</c:v>
                </c:pt>
                <c:pt idx="24">
                  <c:v>391</c:v>
                </c:pt>
                <c:pt idx="25">
                  <c:v>391</c:v>
                </c:pt>
                <c:pt idx="26">
                  <c:v>391</c:v>
                </c:pt>
                <c:pt idx="27">
                  <c:v>391</c:v>
                </c:pt>
                <c:pt idx="28">
                  <c:v>391</c:v>
                </c:pt>
                <c:pt idx="29">
                  <c:v>0</c:v>
                </c:pt>
                <c:pt idx="30">
                  <c:v>0</c:v>
                </c:pt>
                <c:pt idx="31">
                  <c:v>391</c:v>
                </c:pt>
                <c:pt idx="32">
                  <c:v>391</c:v>
                </c:pt>
                <c:pt idx="33">
                  <c:v>592</c:v>
                </c:pt>
                <c:pt idx="34">
                  <c:v>592</c:v>
                </c:pt>
                <c:pt idx="35">
                  <c:v>592</c:v>
                </c:pt>
                <c:pt idx="36">
                  <c:v>592</c:v>
                </c:pt>
                <c:pt idx="37">
                  <c:v>592</c:v>
                </c:pt>
                <c:pt idx="38">
                  <c:v>592</c:v>
                </c:pt>
                <c:pt idx="39">
                  <c:v>592</c:v>
                </c:pt>
                <c:pt idx="40">
                  <c:v>592</c:v>
                </c:pt>
                <c:pt idx="41">
                  <c:v>592</c:v>
                </c:pt>
                <c:pt idx="42">
                  <c:v>0</c:v>
                </c:pt>
                <c:pt idx="43">
                  <c:v>592</c:v>
                </c:pt>
                <c:pt idx="44">
                  <c:v>371</c:v>
                </c:pt>
                <c:pt idx="45">
                  <c:v>371</c:v>
                </c:pt>
                <c:pt idx="46">
                  <c:v>371</c:v>
                </c:pt>
                <c:pt idx="47">
                  <c:v>371</c:v>
                </c:pt>
                <c:pt idx="48">
                  <c:v>371</c:v>
                </c:pt>
                <c:pt idx="49">
                  <c:v>371</c:v>
                </c:pt>
                <c:pt idx="50">
                  <c:v>371</c:v>
                </c:pt>
                <c:pt idx="51">
                  <c:v>0</c:v>
                </c:pt>
                <c:pt idx="52">
                  <c:v>371</c:v>
                </c:pt>
                <c:pt idx="53">
                  <c:v>371</c:v>
                </c:pt>
                <c:pt idx="54">
                  <c:v>371</c:v>
                </c:pt>
                <c:pt idx="55">
                  <c:v>3716</c:v>
                </c:pt>
                <c:pt idx="56">
                  <c:v>3716</c:v>
                </c:pt>
                <c:pt idx="57">
                  <c:v>3716</c:v>
                </c:pt>
                <c:pt idx="58">
                  <c:v>3716</c:v>
                </c:pt>
                <c:pt idx="59">
                  <c:v>3716</c:v>
                </c:pt>
                <c:pt idx="60">
                  <c:v>3716</c:v>
                </c:pt>
                <c:pt idx="61">
                  <c:v>3716</c:v>
                </c:pt>
                <c:pt idx="62">
                  <c:v>3716</c:v>
                </c:pt>
                <c:pt idx="63">
                  <c:v>3716</c:v>
                </c:pt>
                <c:pt idx="64">
                  <c:v>3716</c:v>
                </c:pt>
                <c:pt idx="65">
                  <c:v>3716</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Accidental Falls</c:v>
                  </c:pt>
                  <c:pt idx="1">
                    <c:v>Suicide and Self-Inflicted Injury</c:v>
                  </c:pt>
                  <c:pt idx="2">
                    <c:v>Accidental Poisoning</c:v>
                  </c:pt>
                  <c:pt idx="3">
                    <c:v>Land Transport Accidents</c:v>
                  </c:pt>
                  <c:pt idx="4">
                    <c:v>Natural and Environmental Factors</c:v>
                  </c:pt>
                  <c:pt idx="5">
                    <c:v>Assault and Injuries</c:v>
                  </c:pt>
                  <c:pt idx="6">
                    <c:v>#REF!</c:v>
                  </c:pt>
                  <c:pt idx="7">
                    <c:v>Undetermined Intent Events</c:v>
                  </c:pt>
                  <c:pt idx="8">
                    <c:v>Fire and Flames</c:v>
                  </c:pt>
                  <c:pt idx="9">
                    <c:v>Drowning and Submersion</c:v>
                  </c:pt>
                  <c:pt idx="10">
                    <c:v>All Others (s)</c:v>
                  </c:pt>
                  <c:pt idx="11">
                    <c:v>Accidental Falls</c:v>
                  </c:pt>
                  <c:pt idx="12">
                    <c:v>Suicide and Self-Inflicted Injury</c:v>
                  </c:pt>
                  <c:pt idx="13">
                    <c:v>Accidental Poisoning</c:v>
                  </c:pt>
                  <c:pt idx="14">
                    <c:v>Land Transport Accidents</c:v>
                  </c:pt>
                  <c:pt idx="15">
                    <c:v>Natural and Environmental Factors</c:v>
                  </c:pt>
                  <c:pt idx="16">
                    <c:v>Assault and Injuries</c:v>
                  </c:pt>
                  <c:pt idx="17">
                    <c:v>Suffocation and Breathing Threat</c:v>
                  </c:pt>
                  <c:pt idx="18">
                    <c:v>Undetermined Intent Events</c:v>
                  </c:pt>
                  <c:pt idx="19">
                    <c:v>Fire and Flames</c:v>
                  </c:pt>
                  <c:pt idx="20">
                    <c:v>Drowning and Submersion</c:v>
                  </c:pt>
                  <c:pt idx="21">
                    <c:v>All Others</c:v>
                  </c:pt>
                  <c:pt idx="22">
                    <c:v>Accidental Falls</c:v>
                  </c:pt>
                  <c:pt idx="23">
                    <c:v>Suicide and Self-Inflicted Injury</c:v>
                  </c:pt>
                  <c:pt idx="24">
                    <c:v>Accidental Poisoning</c:v>
                  </c:pt>
                  <c:pt idx="25">
                    <c:v>Land Transport Accidents</c:v>
                  </c:pt>
                  <c:pt idx="26">
                    <c:v>Natural and Environmental Factors</c:v>
                  </c:pt>
                  <c:pt idx="27">
                    <c:v>Assault and Injuries</c:v>
                  </c:pt>
                  <c:pt idx="28">
                    <c:v>Suffocation and Breathing Threat (s)</c:v>
                  </c:pt>
                  <c:pt idx="29">
                    <c:v>Undetermined Intent Events (s)</c:v>
                  </c:pt>
                  <c:pt idx="30">
                    <c:v>Fire and Flames (s)</c:v>
                  </c:pt>
                  <c:pt idx="31">
                    <c:v>Drowning and Submersion</c:v>
                  </c:pt>
                  <c:pt idx="32">
                    <c:v>All Others</c:v>
                  </c:pt>
                  <c:pt idx="33">
                    <c:v>Accidental Falls</c:v>
                  </c:pt>
                  <c:pt idx="34">
                    <c:v>Suicide and Self-Inflicted Injury</c:v>
                  </c:pt>
                  <c:pt idx="35">
                    <c:v>Accidental Poisoning</c:v>
                  </c:pt>
                  <c:pt idx="36">
                    <c:v>Land Transport Accidents</c:v>
                  </c:pt>
                  <c:pt idx="37">
                    <c:v>Natural and Environmental Factors</c:v>
                  </c:pt>
                  <c:pt idx="38">
                    <c:v>Assault and Injuries</c:v>
                  </c:pt>
                  <c:pt idx="39">
                    <c:v>Suffocation and Breathing Threat</c:v>
                  </c:pt>
                  <c:pt idx="40">
                    <c:v>Undetermined Intent Events</c:v>
                  </c:pt>
                  <c:pt idx="41">
                    <c:v>Fire and Flames</c:v>
                  </c:pt>
                  <c:pt idx="42">
                    <c:v>Drowning and Submersion (s)</c:v>
                  </c:pt>
                  <c:pt idx="43">
                    <c:v>All Others</c:v>
                  </c:pt>
                  <c:pt idx="44">
                    <c:v>Accidental Falls</c:v>
                  </c:pt>
                  <c:pt idx="45">
                    <c:v>Suicide and Self-Inflicted Injury</c:v>
                  </c:pt>
                  <c:pt idx="46">
                    <c:v>Accidental Poisoning</c:v>
                  </c:pt>
                  <c:pt idx="47">
                    <c:v>Land Transport Accidents</c:v>
                  </c:pt>
                  <c:pt idx="48">
                    <c:v>Natural and Environmental Factors</c:v>
                  </c:pt>
                  <c:pt idx="49">
                    <c:v>Assault and Injuries</c:v>
                  </c:pt>
                  <c:pt idx="50">
                    <c:v>Suffocation and Breathing Threat (s)</c:v>
                  </c:pt>
                  <c:pt idx="51">
                    <c:v>Undetermined Intent Events (s)</c:v>
                  </c:pt>
                  <c:pt idx="52">
                    <c:v>Fire and Flames</c:v>
                  </c:pt>
                  <c:pt idx="53">
                    <c:v>Drowning and Submersion</c:v>
                  </c:pt>
                  <c:pt idx="54">
                    <c:v>All Others</c:v>
                  </c:pt>
                  <c:pt idx="55">
                    <c:v>Accidental Falls</c:v>
                  </c:pt>
                  <c:pt idx="56">
                    <c:v>Suicide and Self-Inflicted Injury</c:v>
                  </c:pt>
                  <c:pt idx="57">
                    <c:v>Accidental Poisoning</c:v>
                  </c:pt>
                  <c:pt idx="58">
                    <c:v>Land Transport Accidents</c:v>
                  </c:pt>
                  <c:pt idx="59">
                    <c:v>Natural and Environmental Factors</c:v>
                  </c:pt>
                  <c:pt idx="60">
                    <c:v>Assault and Injuries</c:v>
                  </c:pt>
                  <c:pt idx="61">
                    <c:v>Suffocation and Breathing Threat</c:v>
                  </c:pt>
                  <c:pt idx="62">
                    <c:v>Undetermined Intent Events</c:v>
                  </c:pt>
                  <c:pt idx="63">
                    <c:v>Fire and Flames</c:v>
                  </c:pt>
                  <c:pt idx="64">
                    <c:v>Drowning and Submersion</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408</c:v>
                </c:pt>
                <c:pt idx="1">
                  <c:v>408</c:v>
                </c:pt>
                <c:pt idx="2">
                  <c:v>408</c:v>
                </c:pt>
                <c:pt idx="3">
                  <c:v>408</c:v>
                </c:pt>
                <c:pt idx="4">
                  <c:v>408</c:v>
                </c:pt>
                <c:pt idx="5">
                  <c:v>408</c:v>
                </c:pt>
                <c:pt idx="6">
                  <c:v>0</c:v>
                </c:pt>
                <c:pt idx="7">
                  <c:v>408</c:v>
                </c:pt>
                <c:pt idx="8">
                  <c:v>408</c:v>
                </c:pt>
                <c:pt idx="9">
                  <c:v>408</c:v>
                </c:pt>
                <c:pt idx="10">
                  <c:v>408</c:v>
                </c:pt>
                <c:pt idx="11">
                  <c:v>1868</c:v>
                </c:pt>
                <c:pt idx="12">
                  <c:v>1868</c:v>
                </c:pt>
                <c:pt idx="13">
                  <c:v>1868</c:v>
                </c:pt>
                <c:pt idx="14">
                  <c:v>1868</c:v>
                </c:pt>
                <c:pt idx="15">
                  <c:v>1868</c:v>
                </c:pt>
                <c:pt idx="16">
                  <c:v>1868</c:v>
                </c:pt>
                <c:pt idx="17">
                  <c:v>1868</c:v>
                </c:pt>
                <c:pt idx="18">
                  <c:v>1868</c:v>
                </c:pt>
                <c:pt idx="19">
                  <c:v>1868</c:v>
                </c:pt>
                <c:pt idx="20">
                  <c:v>1868</c:v>
                </c:pt>
                <c:pt idx="21">
                  <c:v>1868</c:v>
                </c:pt>
                <c:pt idx="22">
                  <c:v>407</c:v>
                </c:pt>
                <c:pt idx="23">
                  <c:v>407</c:v>
                </c:pt>
                <c:pt idx="24">
                  <c:v>407</c:v>
                </c:pt>
                <c:pt idx="25">
                  <c:v>407</c:v>
                </c:pt>
                <c:pt idx="26">
                  <c:v>407</c:v>
                </c:pt>
                <c:pt idx="27">
                  <c:v>407</c:v>
                </c:pt>
                <c:pt idx="28">
                  <c:v>0</c:v>
                </c:pt>
                <c:pt idx="29">
                  <c:v>407</c:v>
                </c:pt>
                <c:pt idx="30">
                  <c:v>0</c:v>
                </c:pt>
                <c:pt idx="31">
                  <c:v>407</c:v>
                </c:pt>
                <c:pt idx="32">
                  <c:v>407</c:v>
                </c:pt>
                <c:pt idx="33">
                  <c:v>594</c:v>
                </c:pt>
                <c:pt idx="34">
                  <c:v>594</c:v>
                </c:pt>
                <c:pt idx="35">
                  <c:v>594</c:v>
                </c:pt>
                <c:pt idx="36">
                  <c:v>594</c:v>
                </c:pt>
                <c:pt idx="37">
                  <c:v>594</c:v>
                </c:pt>
                <c:pt idx="38">
                  <c:v>594</c:v>
                </c:pt>
                <c:pt idx="39">
                  <c:v>594</c:v>
                </c:pt>
                <c:pt idx="40">
                  <c:v>594</c:v>
                </c:pt>
                <c:pt idx="41">
                  <c:v>594</c:v>
                </c:pt>
                <c:pt idx="42">
                  <c:v>0</c:v>
                </c:pt>
                <c:pt idx="43">
                  <c:v>594</c:v>
                </c:pt>
                <c:pt idx="44">
                  <c:v>360</c:v>
                </c:pt>
                <c:pt idx="45">
                  <c:v>360</c:v>
                </c:pt>
                <c:pt idx="46">
                  <c:v>360</c:v>
                </c:pt>
                <c:pt idx="47">
                  <c:v>360</c:v>
                </c:pt>
                <c:pt idx="48">
                  <c:v>360</c:v>
                </c:pt>
                <c:pt idx="49">
                  <c:v>360</c:v>
                </c:pt>
                <c:pt idx="50">
                  <c:v>0</c:v>
                </c:pt>
                <c:pt idx="51">
                  <c:v>360</c:v>
                </c:pt>
                <c:pt idx="52">
                  <c:v>360</c:v>
                </c:pt>
                <c:pt idx="53">
                  <c:v>360</c:v>
                </c:pt>
                <c:pt idx="54">
                  <c:v>360</c:v>
                </c:pt>
                <c:pt idx="55">
                  <c:v>3724</c:v>
                </c:pt>
                <c:pt idx="56">
                  <c:v>3724</c:v>
                </c:pt>
                <c:pt idx="57">
                  <c:v>3724</c:v>
                </c:pt>
                <c:pt idx="58">
                  <c:v>3724</c:v>
                </c:pt>
                <c:pt idx="59">
                  <c:v>3724</c:v>
                </c:pt>
                <c:pt idx="60">
                  <c:v>3724</c:v>
                </c:pt>
                <c:pt idx="61">
                  <c:v>3724</c:v>
                </c:pt>
                <c:pt idx="62">
                  <c:v>3724</c:v>
                </c:pt>
                <c:pt idx="63">
                  <c:v>3724</c:v>
                </c:pt>
                <c:pt idx="64">
                  <c:v>3724</c:v>
                </c:pt>
                <c:pt idx="65">
                  <c:v>3724</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Accidental Falls</c:v>
                  </c:pt>
                  <c:pt idx="1">
                    <c:v>Suicide and Self-Inflicted Injury</c:v>
                  </c:pt>
                  <c:pt idx="2">
                    <c:v>Accidental Poisoning</c:v>
                  </c:pt>
                  <c:pt idx="3">
                    <c:v>Land Transport Accidents</c:v>
                  </c:pt>
                  <c:pt idx="4">
                    <c:v>Natural and Environmental Factors</c:v>
                  </c:pt>
                  <c:pt idx="5">
                    <c:v>Assault and Injuries</c:v>
                  </c:pt>
                  <c:pt idx="6">
                    <c:v>#REF!</c:v>
                  </c:pt>
                  <c:pt idx="7">
                    <c:v>Undetermined Intent Events</c:v>
                  </c:pt>
                  <c:pt idx="8">
                    <c:v>Fire and Flames</c:v>
                  </c:pt>
                  <c:pt idx="9">
                    <c:v>Drowning and Submersion</c:v>
                  </c:pt>
                  <c:pt idx="10">
                    <c:v>All Others (s)</c:v>
                  </c:pt>
                  <c:pt idx="11">
                    <c:v>Accidental Falls</c:v>
                  </c:pt>
                  <c:pt idx="12">
                    <c:v>Suicide and Self-Inflicted Injury</c:v>
                  </c:pt>
                  <c:pt idx="13">
                    <c:v>Accidental Poisoning</c:v>
                  </c:pt>
                  <c:pt idx="14">
                    <c:v>Land Transport Accidents</c:v>
                  </c:pt>
                  <c:pt idx="15">
                    <c:v>Natural and Environmental Factors</c:v>
                  </c:pt>
                  <c:pt idx="16">
                    <c:v>Assault and Injuries</c:v>
                  </c:pt>
                  <c:pt idx="17">
                    <c:v>Suffocation and Breathing Threat</c:v>
                  </c:pt>
                  <c:pt idx="18">
                    <c:v>Undetermined Intent Events</c:v>
                  </c:pt>
                  <c:pt idx="19">
                    <c:v>Fire and Flames</c:v>
                  </c:pt>
                  <c:pt idx="20">
                    <c:v>Drowning and Submersion</c:v>
                  </c:pt>
                  <c:pt idx="21">
                    <c:v>All Others</c:v>
                  </c:pt>
                  <c:pt idx="22">
                    <c:v>Accidental Falls</c:v>
                  </c:pt>
                  <c:pt idx="23">
                    <c:v>Suicide and Self-Inflicted Injury</c:v>
                  </c:pt>
                  <c:pt idx="24">
                    <c:v>Accidental Poisoning</c:v>
                  </c:pt>
                  <c:pt idx="25">
                    <c:v>Land Transport Accidents</c:v>
                  </c:pt>
                  <c:pt idx="26">
                    <c:v>Natural and Environmental Factors</c:v>
                  </c:pt>
                  <c:pt idx="27">
                    <c:v>Assault and Injuries</c:v>
                  </c:pt>
                  <c:pt idx="28">
                    <c:v>Suffocation and Breathing Threat (s)</c:v>
                  </c:pt>
                  <c:pt idx="29">
                    <c:v>Undetermined Intent Events (s)</c:v>
                  </c:pt>
                  <c:pt idx="30">
                    <c:v>Fire and Flames (s)</c:v>
                  </c:pt>
                  <c:pt idx="31">
                    <c:v>Drowning and Submersion</c:v>
                  </c:pt>
                  <c:pt idx="32">
                    <c:v>All Others</c:v>
                  </c:pt>
                  <c:pt idx="33">
                    <c:v>Accidental Falls</c:v>
                  </c:pt>
                  <c:pt idx="34">
                    <c:v>Suicide and Self-Inflicted Injury</c:v>
                  </c:pt>
                  <c:pt idx="35">
                    <c:v>Accidental Poisoning</c:v>
                  </c:pt>
                  <c:pt idx="36">
                    <c:v>Land Transport Accidents</c:v>
                  </c:pt>
                  <c:pt idx="37">
                    <c:v>Natural and Environmental Factors</c:v>
                  </c:pt>
                  <c:pt idx="38">
                    <c:v>Assault and Injuries</c:v>
                  </c:pt>
                  <c:pt idx="39">
                    <c:v>Suffocation and Breathing Threat</c:v>
                  </c:pt>
                  <c:pt idx="40">
                    <c:v>Undetermined Intent Events</c:v>
                  </c:pt>
                  <c:pt idx="41">
                    <c:v>Fire and Flames</c:v>
                  </c:pt>
                  <c:pt idx="42">
                    <c:v>Drowning and Submersion (s)</c:v>
                  </c:pt>
                  <c:pt idx="43">
                    <c:v>All Others</c:v>
                  </c:pt>
                  <c:pt idx="44">
                    <c:v>Accidental Falls</c:v>
                  </c:pt>
                  <c:pt idx="45">
                    <c:v>Suicide and Self-Inflicted Injury</c:v>
                  </c:pt>
                  <c:pt idx="46">
                    <c:v>Accidental Poisoning</c:v>
                  </c:pt>
                  <c:pt idx="47">
                    <c:v>Land Transport Accidents</c:v>
                  </c:pt>
                  <c:pt idx="48">
                    <c:v>Natural and Environmental Factors</c:v>
                  </c:pt>
                  <c:pt idx="49">
                    <c:v>Assault and Injuries</c:v>
                  </c:pt>
                  <c:pt idx="50">
                    <c:v>Suffocation and Breathing Threat (s)</c:v>
                  </c:pt>
                  <c:pt idx="51">
                    <c:v>Undetermined Intent Events (s)</c:v>
                  </c:pt>
                  <c:pt idx="52">
                    <c:v>Fire and Flames</c:v>
                  </c:pt>
                  <c:pt idx="53">
                    <c:v>Drowning and Submersion</c:v>
                  </c:pt>
                  <c:pt idx="54">
                    <c:v>All Others</c:v>
                  </c:pt>
                  <c:pt idx="55">
                    <c:v>Accidental Falls</c:v>
                  </c:pt>
                  <c:pt idx="56">
                    <c:v>Suicide and Self-Inflicted Injury</c:v>
                  </c:pt>
                  <c:pt idx="57">
                    <c:v>Accidental Poisoning</c:v>
                  </c:pt>
                  <c:pt idx="58">
                    <c:v>Land Transport Accidents</c:v>
                  </c:pt>
                  <c:pt idx="59">
                    <c:v>Natural and Environmental Factors</c:v>
                  </c:pt>
                  <c:pt idx="60">
                    <c:v>Assault and Injuries</c:v>
                  </c:pt>
                  <c:pt idx="61">
                    <c:v>Suffocation and Breathing Threat</c:v>
                  </c:pt>
                  <c:pt idx="62">
                    <c:v>Undetermined Intent Events</c:v>
                  </c:pt>
                  <c:pt idx="63">
                    <c:v>Fire and Flames</c:v>
                  </c:pt>
                  <c:pt idx="64">
                    <c:v>Drowning and Submersion</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387</c:v>
                </c:pt>
                <c:pt idx="1">
                  <c:v>387</c:v>
                </c:pt>
                <c:pt idx="2">
                  <c:v>387</c:v>
                </c:pt>
                <c:pt idx="3">
                  <c:v>387</c:v>
                </c:pt>
                <c:pt idx="4">
                  <c:v>387</c:v>
                </c:pt>
                <c:pt idx="5">
                  <c:v>387</c:v>
                </c:pt>
                <c:pt idx="6">
                  <c:v>0</c:v>
                </c:pt>
                <c:pt idx="7">
                  <c:v>387</c:v>
                </c:pt>
                <c:pt idx="8">
                  <c:v>387</c:v>
                </c:pt>
                <c:pt idx="9">
                  <c:v>387</c:v>
                </c:pt>
                <c:pt idx="10">
                  <c:v>0</c:v>
                </c:pt>
                <c:pt idx="11">
                  <c:v>1854</c:v>
                </c:pt>
                <c:pt idx="12">
                  <c:v>1854</c:v>
                </c:pt>
                <c:pt idx="13">
                  <c:v>1854</c:v>
                </c:pt>
                <c:pt idx="14">
                  <c:v>1854</c:v>
                </c:pt>
                <c:pt idx="15">
                  <c:v>1854</c:v>
                </c:pt>
                <c:pt idx="16">
                  <c:v>1854</c:v>
                </c:pt>
                <c:pt idx="17">
                  <c:v>1854</c:v>
                </c:pt>
                <c:pt idx="18">
                  <c:v>1854</c:v>
                </c:pt>
                <c:pt idx="19">
                  <c:v>1854</c:v>
                </c:pt>
                <c:pt idx="20">
                  <c:v>1854</c:v>
                </c:pt>
                <c:pt idx="21">
                  <c:v>1854</c:v>
                </c:pt>
                <c:pt idx="22">
                  <c:v>437</c:v>
                </c:pt>
                <c:pt idx="23">
                  <c:v>437</c:v>
                </c:pt>
                <c:pt idx="24">
                  <c:v>437</c:v>
                </c:pt>
                <c:pt idx="25">
                  <c:v>437</c:v>
                </c:pt>
                <c:pt idx="26">
                  <c:v>437</c:v>
                </c:pt>
                <c:pt idx="27">
                  <c:v>437</c:v>
                </c:pt>
                <c:pt idx="28">
                  <c:v>437</c:v>
                </c:pt>
                <c:pt idx="29">
                  <c:v>437</c:v>
                </c:pt>
                <c:pt idx="30">
                  <c:v>437</c:v>
                </c:pt>
                <c:pt idx="31">
                  <c:v>437</c:v>
                </c:pt>
                <c:pt idx="32">
                  <c:v>437</c:v>
                </c:pt>
                <c:pt idx="33">
                  <c:v>579</c:v>
                </c:pt>
                <c:pt idx="34">
                  <c:v>579</c:v>
                </c:pt>
                <c:pt idx="35">
                  <c:v>579</c:v>
                </c:pt>
                <c:pt idx="36">
                  <c:v>579</c:v>
                </c:pt>
                <c:pt idx="37">
                  <c:v>579</c:v>
                </c:pt>
                <c:pt idx="38">
                  <c:v>579</c:v>
                </c:pt>
                <c:pt idx="39">
                  <c:v>579</c:v>
                </c:pt>
                <c:pt idx="40">
                  <c:v>579</c:v>
                </c:pt>
                <c:pt idx="41">
                  <c:v>579</c:v>
                </c:pt>
                <c:pt idx="42">
                  <c:v>0</c:v>
                </c:pt>
                <c:pt idx="43">
                  <c:v>579</c:v>
                </c:pt>
                <c:pt idx="44">
                  <c:v>394</c:v>
                </c:pt>
                <c:pt idx="45">
                  <c:v>394</c:v>
                </c:pt>
                <c:pt idx="46">
                  <c:v>394</c:v>
                </c:pt>
                <c:pt idx="47">
                  <c:v>394</c:v>
                </c:pt>
                <c:pt idx="48">
                  <c:v>394</c:v>
                </c:pt>
                <c:pt idx="49">
                  <c:v>394</c:v>
                </c:pt>
                <c:pt idx="50">
                  <c:v>394</c:v>
                </c:pt>
                <c:pt idx="51">
                  <c:v>394</c:v>
                </c:pt>
                <c:pt idx="52">
                  <c:v>394</c:v>
                </c:pt>
                <c:pt idx="53">
                  <c:v>394</c:v>
                </c:pt>
                <c:pt idx="54">
                  <c:v>394</c:v>
                </c:pt>
                <c:pt idx="55">
                  <c:v>3736</c:v>
                </c:pt>
                <c:pt idx="56">
                  <c:v>3736</c:v>
                </c:pt>
                <c:pt idx="57">
                  <c:v>3736</c:v>
                </c:pt>
                <c:pt idx="58">
                  <c:v>3736</c:v>
                </c:pt>
                <c:pt idx="59">
                  <c:v>3736</c:v>
                </c:pt>
                <c:pt idx="60">
                  <c:v>3736</c:v>
                </c:pt>
                <c:pt idx="61">
                  <c:v>3736</c:v>
                </c:pt>
                <c:pt idx="62">
                  <c:v>3736</c:v>
                </c:pt>
                <c:pt idx="63">
                  <c:v>3736</c:v>
                </c:pt>
                <c:pt idx="64">
                  <c:v>3736</c:v>
                </c:pt>
                <c:pt idx="65">
                  <c:v>3736</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injury mortality in Manitoba for the periods 2008–2012, 2013–2017, and 2018–2022. The average annual crude percentage of deaths attributed to each cause is displayed for each time period. Causes of death include accidental falls, suicide and self-inflicted injury, accidental poisoning, land transport accidents, natural and environmental factors, assault and injuries, suffocation and breathing threat, undetermined intent events, fire and flames, drowning and submersion, and all others. ">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0.9411</cdr:y>
    </cdr:from>
    <cdr:to>
      <cdr:x>1</cdr:x>
      <cdr:y>0.97761</cdr:y>
    </cdr:to>
    <cdr:sp macro="" textlink="">
      <cdr:nvSpPr>
        <cdr:cNvPr id="3" name="Text Box 4"/>
        <cdr:cNvSpPr txBox="1">
          <a:spLocks xmlns:a="http://schemas.openxmlformats.org/drawingml/2006/main" noChangeArrowheads="1"/>
        </cdr:cNvSpPr>
      </cdr:nvSpPr>
      <cdr:spPr bwMode="auto">
        <a:xfrm xmlns:a="http://schemas.openxmlformats.org/drawingml/2006/main">
          <a:off x="17338" y="10073240"/>
          <a:ext cx="7936037" cy="3908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579; T2 = 594; T3 = 592</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3.29: Causes of Injury Mortality in Prairie Mountain Health,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injury mortality in Northern region for the periods 2008–2012, 2013–2017, and 2018–2022. The average annual crude percentage of deaths attributed to each cause is displayed for each time period. Causes of death include accidental falls, suicide and self-inflicted injury, accidental poisoning, land transport accidents, natural and environmental factors, assault and injuries, suffocation and breathing threat, undetermined intent events, fire and flames, drowning and submersion, and all others. ">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0.93998</cdr:y>
    </cdr:from>
    <cdr:to>
      <cdr:x>1</cdr:x>
      <cdr:y>0.97636</cdr:y>
    </cdr:to>
    <cdr:sp macro="" textlink="">
      <cdr:nvSpPr>
        <cdr:cNvPr id="3" name="Text Box 4"/>
        <cdr:cNvSpPr txBox="1">
          <a:spLocks xmlns:a="http://schemas.openxmlformats.org/drawingml/2006/main" noChangeArrowheads="1"/>
        </cdr:cNvSpPr>
      </cdr:nvSpPr>
      <cdr:spPr bwMode="auto">
        <a:xfrm xmlns:a="http://schemas.openxmlformats.org/drawingml/2006/main">
          <a:off x="17338" y="10061334"/>
          <a:ext cx="7936037" cy="3893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394; T2 = 360; T3 = 371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3.30: Causes of Injury Mortality in Northern Health Region,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0.00068</cdr:x>
      <cdr:y>0.94221</cdr:y>
    </cdr:from>
    <cdr:to>
      <cdr:x>0.9985</cdr:x>
      <cdr:y>0.98639</cdr:y>
    </cdr:to>
    <cdr:sp macro="" textlink="">
      <cdr:nvSpPr>
        <cdr:cNvPr id="3" name="Text Box 4"/>
        <cdr:cNvSpPr txBox="1">
          <a:spLocks xmlns:a="http://schemas.openxmlformats.org/drawingml/2006/main" noChangeArrowheads="1"/>
        </cdr:cNvSpPr>
      </cdr:nvSpPr>
      <cdr:spPr bwMode="auto">
        <a:xfrm xmlns:a="http://schemas.openxmlformats.org/drawingml/2006/main">
          <a:off x="5432" y="10085147"/>
          <a:ext cx="7936037" cy="4728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3,736; T2 = 3,724; T3 = 3,716</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3.25: Most Common Causes of Injury Mortality in Manitoba,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injury mortality in Southern Health-Santé Sud for the periods 2008–2012, 2013–2017, and 2018–2022. The average annual crude percentage of deaths attributed to each cause is displayed for each time period. Causes of death include accidental falls, suicide and self-inflicted injury, accidental poisoning, land transport accidents, natural and environmental factors, assault and injuries, suffocation and breathing threat, undetermined intent events, fire and flames, drowning and submersion, and all others. ">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0.95</cdr:y>
    </cdr:from>
    <cdr:to>
      <cdr:x>1</cdr:x>
      <cdr:y>0.98513</cdr:y>
    </cdr:to>
    <cdr:sp macro="" textlink="">
      <cdr:nvSpPr>
        <cdr:cNvPr id="3" name="Text Box 4"/>
        <cdr:cNvSpPr txBox="1">
          <a:spLocks xmlns:a="http://schemas.openxmlformats.org/drawingml/2006/main" noChangeArrowheads="1"/>
        </cdr:cNvSpPr>
      </cdr:nvSpPr>
      <cdr:spPr bwMode="auto">
        <a:xfrm xmlns:a="http://schemas.openxmlformats.org/drawingml/2006/main">
          <a:off x="17338" y="10168490"/>
          <a:ext cx="7936037" cy="37608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383; T2 = 408; T3 = 451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3.26: Causes Injury Mortality in Southern Health-Santé Sud,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injury mortality in Winnipeg for the periods 2008–2012, 2013–2017, and 2018–2022. The average annual crude percentage of deaths attributed to each cause is displayed for each time period. Causes of death include accidental falls, suicide and self-inflicted injury, accidental poisoning, land transport accidents, natural and environmental factors, assault and injuries, suffocation and breathing threat, undetermined intent events, fire and flames, drowning and submersion, and all others. ">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0.93998</cdr:y>
    </cdr:from>
    <cdr:to>
      <cdr:x>1</cdr:x>
      <cdr:y>0.97511</cdr:y>
    </cdr:to>
    <cdr:sp macro="" textlink="">
      <cdr:nvSpPr>
        <cdr:cNvPr id="3" name="Text Box 4"/>
        <cdr:cNvSpPr txBox="1">
          <a:spLocks xmlns:a="http://schemas.openxmlformats.org/drawingml/2006/main" noChangeArrowheads="1"/>
        </cdr:cNvSpPr>
      </cdr:nvSpPr>
      <cdr:spPr bwMode="auto">
        <a:xfrm xmlns:a="http://schemas.openxmlformats.org/drawingml/2006/main">
          <a:off x="17338" y="10061334"/>
          <a:ext cx="7936037" cy="37592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1,854; T2 = 1,868; T3 = 1,824</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3.27: Causes of Injury Mortality in Winnipeg RHA,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injury mortality in Interlake-Eastern for the periods 2008–2012, 2013–2017, and 2018–2022. The average annual crude percentage of deaths attributed to each cause is displayed for each time period. Causes of death include accidental falls, suicide and self-inflicted injury, accidental poisoning, land transport accidents, natural and environmental factors, assault and injuries, suffocation and breathing threat, undetermined intent events, fire and flames, drowning and submersion, and all others. ">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0.94443</cdr:y>
    </cdr:from>
    <cdr:to>
      <cdr:x>1</cdr:x>
      <cdr:y>0.97887</cdr:y>
    </cdr:to>
    <cdr:sp macro="" textlink="">
      <cdr:nvSpPr>
        <cdr:cNvPr id="3" name="Text Box 4"/>
        <cdr:cNvSpPr txBox="1">
          <a:spLocks xmlns:a="http://schemas.openxmlformats.org/drawingml/2006/main" noChangeArrowheads="1"/>
        </cdr:cNvSpPr>
      </cdr:nvSpPr>
      <cdr:spPr bwMode="auto">
        <a:xfrm xmlns:a="http://schemas.openxmlformats.org/drawingml/2006/main">
          <a:off x="17338" y="10108959"/>
          <a:ext cx="7936037" cy="36854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437; T2 = 407; T3 = 391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3.28: Causes of Injury Mortality in Interlake-Eastern RHA,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injury mortality in Prairie Mountain Health for the periods 2008–2012, 2013–2017, and 2018–2022. The average annual crude percentage of deaths attributed to each cause is displayed for each time period. Causes of death include accidental falls, suicide and self-inflicted injury, accidental poisoning, land transport accidents, natural and environmental factors, assault and injuries, suffocation and breathing threat, undetermined intent events, fire and flames, drowning and submersion, and all others. ">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1"/>
  <sheetViews>
    <sheetView workbookViewId="0">
      <selection activeCell="B2" sqref="B2"/>
    </sheetView>
  </sheetViews>
  <sheetFormatPr defaultRowHeight="14.4" x14ac:dyDescent="0.3"/>
  <cols>
    <col min="1" max="1" width="5.88671875" customWidth="1"/>
    <col min="2" max="2" width="25.5546875" style="10" customWidth="1"/>
    <col min="3" max="3" width="39.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Death Due to Injury by RHA &amp; Injury Category, 2008-2012, 2013-2017 and 2018-2022</v>
      </c>
    </row>
    <row r="3" spans="1:33" x14ac:dyDescent="0.3">
      <c r="B3" s="10" t="str">
        <f>'Raw Data'!A6</f>
        <v xml:space="preserve">date:    January 7, 2025 </v>
      </c>
    </row>
    <row r="4" spans="1:33" x14ac:dyDescent="0.3">
      <c r="AF4"/>
      <c r="AG4"/>
    </row>
    <row r="5" spans="1:33" s="2" customFormat="1" x14ac:dyDescent="0.3">
      <c r="A5" s="2" t="s">
        <v>16</v>
      </c>
      <c r="B5" s="1" t="s">
        <v>32</v>
      </c>
      <c r="C5" s="1" t="s">
        <v>31</v>
      </c>
      <c r="D5" s="2" t="s">
        <v>52</v>
      </c>
      <c r="E5" s="1" t="s">
        <v>33</v>
      </c>
      <c r="F5" s="1" t="s">
        <v>30</v>
      </c>
      <c r="G5" s="4" t="s">
        <v>84</v>
      </c>
      <c r="H5" s="4" t="s">
        <v>85</v>
      </c>
      <c r="I5" s="4" t="s">
        <v>86</v>
      </c>
      <c r="J5" s="7"/>
    </row>
    <row r="6" spans="1:33" x14ac:dyDescent="0.3">
      <c r="A6">
        <v>1</v>
      </c>
      <c r="B6" s="12" t="s">
        <v>0</v>
      </c>
      <c r="C6" s="12" t="str">
        <f>IF(OR(G6="s",H6="s",I6="s"),CONCATENATE(D6," (s)"),D6)</f>
        <v>Accidental Falls</v>
      </c>
      <c r="D6" s="12" t="str">
        <f>VLOOKUP(F6,'Labels List'!$A$4:$B$14,2,FALSE)</f>
        <v>Accidental Falls</v>
      </c>
      <c r="E6" s="12" t="str">
        <f>'Raw Data'!A8</f>
        <v>SO Southern Health-Sante Sud</v>
      </c>
      <c r="F6" s="12" t="str">
        <f>'Raw Data'!B8</f>
        <v>03 Accidental Falls</v>
      </c>
      <c r="G6" s="33">
        <f>IF('Raw Data'!L8="s","s",'Raw Data'!D8)</f>
        <v>24.289405684999998</v>
      </c>
      <c r="H6" s="33">
        <f>IF('Raw Data'!M8="s","s",'Raw Data'!G8)</f>
        <v>29.656862745000002</v>
      </c>
      <c r="I6" s="33">
        <f>IF('Raw Data'!N8="S","s",'Raw Data'!J8)</f>
        <v>29.605263158</v>
      </c>
      <c r="J6" s="6"/>
      <c r="K6" s="13"/>
      <c r="L6"/>
      <c r="M6" s="12"/>
      <c r="N6"/>
      <c r="O6"/>
      <c r="P6"/>
      <c r="R6" s="3"/>
      <c r="S6" s="3"/>
      <c r="T6" s="3"/>
      <c r="U6" s="3"/>
      <c r="V6" s="3"/>
      <c r="W6" s="3"/>
      <c r="Z6"/>
      <c r="AA6"/>
      <c r="AB6"/>
      <c r="AC6"/>
      <c r="AD6"/>
      <c r="AE6"/>
      <c r="AF6"/>
      <c r="AG6"/>
    </row>
    <row r="7" spans="1:33" x14ac:dyDescent="0.3">
      <c r="C7" s="12" t="str">
        <f t="shared" ref="C7:C70" si="0">IF(OR(G7="s",H7="s",I7="s"),CONCATENATE(D7," (s)"),D7)</f>
        <v>Suicide and Self-Inflicted Injury</v>
      </c>
      <c r="D7" s="12" t="str">
        <f>VLOOKUP(F7,'Labels List'!$A$4:$B$14,2,FALSE)</f>
        <v>Suicide and Self-Inflicted Injury</v>
      </c>
      <c r="E7" s="12" t="str">
        <f>'Raw Data'!A9</f>
        <v>SO Southern Health-Sante Sud</v>
      </c>
      <c r="F7" s="12" t="str">
        <f>'Raw Data'!B9</f>
        <v>09 Suicide and Self-Inflicted Injury</v>
      </c>
      <c r="G7" s="33">
        <f>IF('Raw Data'!L9="s","s",'Raw Data'!D9)</f>
        <v>15.762273902</v>
      </c>
      <c r="H7" s="33">
        <f>IF('Raw Data'!M9="s","s",'Raw Data'!G9)</f>
        <v>18.382352941000001</v>
      </c>
      <c r="I7" s="33">
        <f>IF('Raw Data'!N9="S","s",'Raw Data'!J9)</f>
        <v>21.491228069999998</v>
      </c>
      <c r="J7" s="6"/>
      <c r="K7" s="13"/>
      <c r="L7"/>
      <c r="M7" s="12"/>
      <c r="N7"/>
      <c r="O7"/>
      <c r="P7"/>
      <c r="R7" s="3"/>
      <c r="S7" s="3"/>
      <c r="T7" s="3"/>
      <c r="U7" s="3"/>
      <c r="V7" s="3"/>
      <c r="W7" s="3"/>
      <c r="Z7"/>
      <c r="AA7"/>
      <c r="AB7"/>
      <c r="AC7"/>
      <c r="AD7"/>
      <c r="AE7"/>
      <c r="AF7"/>
      <c r="AG7"/>
    </row>
    <row r="8" spans="1:33" x14ac:dyDescent="0.3">
      <c r="C8" s="12" t="str">
        <f t="shared" si="0"/>
        <v>Accidental Poisoning</v>
      </c>
      <c r="D8" s="12" t="str">
        <f>VLOOKUP(F8,'Labels List'!$A$4:$B$14,2,FALSE)</f>
        <v>Accidental Poisoning</v>
      </c>
      <c r="E8" s="12" t="str">
        <f>'Raw Data'!A10</f>
        <v>SO Southern Health-Sante Sud</v>
      </c>
      <c r="F8" s="12" t="str">
        <f>'Raw Data'!B10</f>
        <v>04 Accidental Poisoning</v>
      </c>
      <c r="G8" s="33">
        <f>IF('Raw Data'!L10="s","s",'Raw Data'!D10)</f>
        <v>6.9767441860000003</v>
      </c>
      <c r="H8" s="33">
        <f>IF('Raw Data'!M10="s","s",'Raw Data'!G10)</f>
        <v>8.0882352941000004</v>
      </c>
      <c r="I8" s="33">
        <f>IF('Raw Data'!N10="S","s",'Raw Data'!J10)</f>
        <v>7.4561403509000002</v>
      </c>
      <c r="J8" s="6"/>
      <c r="K8" s="13"/>
      <c r="L8"/>
      <c r="M8" s="12"/>
      <c r="N8"/>
      <c r="O8"/>
      <c r="P8"/>
      <c r="R8" s="3"/>
      <c r="S8" s="3"/>
      <c r="T8" s="3"/>
      <c r="U8" s="3"/>
      <c r="V8" s="3"/>
      <c r="W8" s="3"/>
      <c r="Z8"/>
      <c r="AA8"/>
      <c r="AB8"/>
      <c r="AC8"/>
      <c r="AD8"/>
      <c r="AE8"/>
      <c r="AF8"/>
      <c r="AG8"/>
    </row>
    <row r="9" spans="1:33" x14ac:dyDescent="0.3">
      <c r="C9" s="12" t="str">
        <f t="shared" si="0"/>
        <v>Land Transport Accidents</v>
      </c>
      <c r="D9" s="12" t="str">
        <f>VLOOKUP(F9,'Labels List'!$A$4:$B$14,2,FALSE)</f>
        <v>Land Transport Accidents</v>
      </c>
      <c r="E9" s="12" t="str">
        <f>'Raw Data'!A11</f>
        <v>SO Southern Health-Sante Sud</v>
      </c>
      <c r="F9" s="12" t="str">
        <f>'Raw Data'!B11</f>
        <v>01 Land Transport Accidents</v>
      </c>
      <c r="G9" s="33">
        <f>IF('Raw Data'!L11="s","s",'Raw Data'!D11)</f>
        <v>27.390180878999999</v>
      </c>
      <c r="H9" s="33">
        <f>IF('Raw Data'!M11="s","s",'Raw Data'!G11)</f>
        <v>23.039215685999999</v>
      </c>
      <c r="I9" s="33">
        <f>IF('Raw Data'!N11="S","s",'Raw Data'!J11)</f>
        <v>20.175438595999999</v>
      </c>
      <c r="J9" s="6"/>
      <c r="K9" s="13"/>
      <c r="L9"/>
      <c r="M9" s="12"/>
      <c r="N9"/>
      <c r="O9"/>
      <c r="P9"/>
      <c r="R9" s="3"/>
      <c r="S9" s="3"/>
      <c r="T9" s="3"/>
      <c r="U9" s="3"/>
      <c r="V9" s="3"/>
      <c r="W9" s="3"/>
      <c r="Z9"/>
      <c r="AA9"/>
      <c r="AB9"/>
      <c r="AC9"/>
      <c r="AD9"/>
      <c r="AE9"/>
      <c r="AF9"/>
      <c r="AG9"/>
    </row>
    <row r="10" spans="1:33" x14ac:dyDescent="0.3">
      <c r="C10" s="12" t="str">
        <f t="shared" si="0"/>
        <v>Natural and Environmental Factors</v>
      </c>
      <c r="D10" s="12" t="str">
        <f>VLOOKUP(F10,'Labels List'!$A$4:$B$14,2,FALSE)</f>
        <v>Natural and Environmental Factors</v>
      </c>
      <c r="E10" s="12" t="str">
        <f>'Raw Data'!A12</f>
        <v>SO Southern Health-Sante Sud</v>
      </c>
      <c r="F10" s="12" t="str">
        <f>'Raw Data'!B12</f>
        <v>08 Accidents Due to Natural and Environmental Factors</v>
      </c>
      <c r="G10" s="33">
        <f>IF('Raw Data'!L12="s","s",'Raw Data'!D12)</f>
        <v>13.178294574000001</v>
      </c>
      <c r="H10" s="33">
        <f>IF('Raw Data'!M12="s","s",'Raw Data'!G12)</f>
        <v>7.8431372549000002</v>
      </c>
      <c r="I10" s="33">
        <f>IF('Raw Data'!N12="S","s",'Raw Data'!J12)</f>
        <v>9.2105263157999993</v>
      </c>
      <c r="J10" s="6"/>
      <c r="K10" s="13"/>
      <c r="L10"/>
      <c r="M10" s="12"/>
      <c r="N10"/>
      <c r="O10"/>
      <c r="P10"/>
      <c r="R10" s="3"/>
      <c r="S10" s="3"/>
      <c r="T10" s="3"/>
      <c r="U10" s="3"/>
      <c r="V10" s="3"/>
      <c r="W10" s="3"/>
      <c r="Z10"/>
      <c r="AA10"/>
      <c r="AB10"/>
      <c r="AC10"/>
      <c r="AD10"/>
      <c r="AE10"/>
      <c r="AF10"/>
      <c r="AG10"/>
    </row>
    <row r="11" spans="1:33" x14ac:dyDescent="0.3">
      <c r="C11" s="12" t="str">
        <f t="shared" si="0"/>
        <v>Assault and Injuries</v>
      </c>
      <c r="D11" s="12" t="str">
        <f>VLOOKUP(F11,'Labels List'!$A$4:$B$14,2,FALSE)</f>
        <v>Assault and Injuries</v>
      </c>
      <c r="E11" s="12" t="str">
        <f>'Raw Data'!A13</f>
        <v>SO Southern Health-Sante Sud</v>
      </c>
      <c r="F11" s="12" t="str">
        <f>'Raw Data'!B13</f>
        <v>10 Assault and Injuries Inflicted by Others</v>
      </c>
      <c r="G11" s="33">
        <f>IF('Raw Data'!L13="s","s",'Raw Data'!D13)</f>
        <v>3.3591731266</v>
      </c>
      <c r="H11" s="33">
        <f>IF('Raw Data'!M13="s","s",'Raw Data'!G13)</f>
        <v>3.6764705881999999</v>
      </c>
      <c r="I11" s="33">
        <f>IF('Raw Data'!N13="S","s",'Raw Data'!J13)</f>
        <v>3.5087719298</v>
      </c>
      <c r="J11" s="6"/>
      <c r="K11" s="13"/>
      <c r="L11"/>
      <c r="M11" s="12"/>
      <c r="N11"/>
      <c r="O11"/>
      <c r="P11"/>
      <c r="R11" s="3"/>
      <c r="S11" s="3"/>
      <c r="T11" s="3"/>
      <c r="U11" s="3"/>
      <c r="V11" s="3"/>
      <c r="W11" s="3"/>
      <c r="Z11"/>
      <c r="AA11"/>
      <c r="AB11"/>
      <c r="AC11"/>
      <c r="AD11"/>
      <c r="AE11"/>
      <c r="AF11"/>
      <c r="AG11"/>
    </row>
    <row r="12" spans="1:33" x14ac:dyDescent="0.3">
      <c r="C12" s="12" t="str">
        <f t="shared" si="0"/>
        <v>Suffocation and Breathing Threat (s)</v>
      </c>
      <c r="D12" s="12" t="str">
        <f>VLOOKUP(F12,'Labels List'!$A$4:$B$14,2,FALSE)</f>
        <v>Suffocation and Breathing Threat</v>
      </c>
      <c r="E12" s="12" t="str">
        <f>'Raw Data'!A14</f>
        <v>SO Southern Health-Sante Sud</v>
      </c>
      <c r="F12" s="12" t="str">
        <f>'Raw Data'!B14</f>
        <v>06 Accidental Suffocation, Choking and Other Threats to Breathing</v>
      </c>
      <c r="G12" s="33" t="str">
        <f>IF('Raw Data'!M14="s","s",'Raw Data'!D14)</f>
        <v>s</v>
      </c>
      <c r="H12" s="33" t="str">
        <f>IF('Raw Data'!M14="s","s",'Raw Data'!G14)</f>
        <v>s</v>
      </c>
      <c r="I12" s="33">
        <f>IF('Raw Data'!N14="S","s",'Raw Data'!J14)</f>
        <v>2.1929824561000002</v>
      </c>
      <c r="J12" s="6"/>
      <c r="K12" s="13"/>
      <c r="L12"/>
      <c r="M12" s="12"/>
      <c r="N12"/>
      <c r="O12"/>
      <c r="P12"/>
      <c r="R12" s="3"/>
      <c r="S12" s="3"/>
      <c r="T12" s="3"/>
      <c r="U12" s="3"/>
      <c r="V12" s="3"/>
      <c r="W12" s="3"/>
      <c r="Z12"/>
      <c r="AA12"/>
      <c r="AB12"/>
      <c r="AC12"/>
      <c r="AD12"/>
      <c r="AE12"/>
      <c r="AF12"/>
      <c r="AG12"/>
    </row>
    <row r="13" spans="1:33" x14ac:dyDescent="0.3">
      <c r="C13" s="12" t="str">
        <f t="shared" si="0"/>
        <v>Undetermined Intent Events</v>
      </c>
      <c r="D13" s="12" t="str">
        <f>VLOOKUP(F13,'Labels List'!$A$4:$B$14,2,FALSE)</f>
        <v>Undetermined Intent Events</v>
      </c>
      <c r="E13" s="12" t="str">
        <f>'Raw Data'!A15</f>
        <v>SO Southern Health-Sante Sud</v>
      </c>
      <c r="F13" s="12" t="str">
        <f>'Raw Data'!B15</f>
        <v>11 Event of Undetermined Intent</v>
      </c>
      <c r="G13" s="33">
        <f>IF('Raw Data'!L15="s","s",'Raw Data'!D15)</f>
        <v>1.5503875969000001</v>
      </c>
      <c r="H13" s="33">
        <f>IF('Raw Data'!M15="s","s",'Raw Data'!G15)</f>
        <v>1.9607843137000001</v>
      </c>
      <c r="I13" s="33">
        <f>IF('Raw Data'!N15="S","s",'Raw Data'!J15)</f>
        <v>1.7543859649</v>
      </c>
      <c r="J13" s="6"/>
      <c r="K13" s="13"/>
      <c r="L13"/>
      <c r="M13" s="12"/>
      <c r="N13"/>
      <c r="O13"/>
      <c r="P13"/>
      <c r="R13" s="3"/>
      <c r="S13" s="3"/>
      <c r="T13" s="3"/>
      <c r="U13" s="3"/>
      <c r="V13" s="3"/>
      <c r="W13" s="3"/>
      <c r="Z13"/>
      <c r="AA13"/>
      <c r="AB13"/>
      <c r="AC13"/>
      <c r="AD13"/>
      <c r="AE13"/>
      <c r="AF13"/>
      <c r="AG13"/>
    </row>
    <row r="14" spans="1:33" x14ac:dyDescent="0.3">
      <c r="C14" s="12" t="str">
        <f t="shared" si="0"/>
        <v>Fire and Flames</v>
      </c>
      <c r="D14" s="12" t="str">
        <f>VLOOKUP(F14,'Labels List'!$A$4:$B$14,2,FALSE)</f>
        <v>Fire and Flames</v>
      </c>
      <c r="E14" s="12" t="str">
        <f>'Raw Data'!A16</f>
        <v>SO Southern Health-Sante Sud</v>
      </c>
      <c r="F14" s="12" t="str">
        <f>'Raw Data'!B16</f>
        <v>07 Accidents Caused by Fire and Flames</v>
      </c>
      <c r="G14" s="33">
        <f>IF('Raw Data'!L16="s","s",'Raw Data'!D16)</f>
        <v>2.5839793281999999</v>
      </c>
      <c r="H14" s="33">
        <f>IF('Raw Data'!M16="s","s",'Raw Data'!G16)</f>
        <v>2.9411764705999999</v>
      </c>
      <c r="I14" s="33">
        <f>IF('Raw Data'!N16="S","s",'Raw Data'!J16)</f>
        <v>2.1929824561000002</v>
      </c>
      <c r="J14" s="6"/>
      <c r="K14" s="13"/>
      <c r="L14"/>
      <c r="M14" s="12"/>
      <c r="N14"/>
      <c r="O14"/>
      <c r="P14"/>
      <c r="R14" s="3"/>
      <c r="S14" s="3"/>
      <c r="T14" s="3"/>
      <c r="U14" s="3"/>
      <c r="V14" s="3"/>
      <c r="W14" s="3"/>
      <c r="Z14"/>
      <c r="AA14"/>
      <c r="AB14"/>
      <c r="AC14"/>
      <c r="AD14"/>
      <c r="AE14"/>
      <c r="AF14"/>
      <c r="AG14"/>
    </row>
    <row r="15" spans="1:33" x14ac:dyDescent="0.3">
      <c r="C15" s="12" t="str">
        <f t="shared" si="0"/>
        <v>Drowning and Submersion</v>
      </c>
      <c r="D15" s="12" t="str">
        <f>VLOOKUP(F15,'Labels List'!$A$4:$B$14,2,FALSE)</f>
        <v>Drowning and Submersion</v>
      </c>
      <c r="E15" s="12" t="str">
        <f>'Raw Data'!A17</f>
        <v>SO Southern Health-Sante Sud</v>
      </c>
      <c r="F15" s="12" t="str">
        <f>'Raw Data'!B17</f>
        <v>05 Accidental Drowning and Submersion</v>
      </c>
      <c r="G15" s="33">
        <f>IF('Raw Data'!L17="s","s",'Raw Data'!D17)</f>
        <v>2.0671834625000001</v>
      </c>
      <c r="H15" s="33">
        <f>IF('Raw Data'!M17="s","s",'Raw Data'!G17)</f>
        <v>1.7156862745000001</v>
      </c>
      <c r="I15" s="33">
        <f>IF('Raw Data'!N17="S","s",'Raw Data'!J17)</f>
        <v>1.3157894737</v>
      </c>
      <c r="J15" s="6"/>
      <c r="K15" s="13"/>
      <c r="L15"/>
      <c r="M15" s="12"/>
      <c r="N15"/>
      <c r="O15"/>
      <c r="P15"/>
      <c r="R15" s="3"/>
      <c r="S15" s="3"/>
      <c r="T15" s="3"/>
      <c r="U15" s="3"/>
      <c r="V15" s="3"/>
      <c r="W15" s="3"/>
      <c r="Z15"/>
      <c r="AA15"/>
      <c r="AB15"/>
      <c r="AC15"/>
      <c r="AD15"/>
      <c r="AE15"/>
      <c r="AF15"/>
      <c r="AG15"/>
    </row>
    <row r="16" spans="1:33" x14ac:dyDescent="0.3">
      <c r="C16" s="12" t="str">
        <f t="shared" si="0"/>
        <v>All Others (s)</v>
      </c>
      <c r="D16" s="12" t="str">
        <f>VLOOKUP(F16,'Labels List'!$A$4:$B$14,2,FALSE)</f>
        <v>All Others</v>
      </c>
      <c r="E16" s="12" t="str">
        <f>'Raw Data'!A18</f>
        <v>SO Southern Health-Sante Sud</v>
      </c>
      <c r="F16" s="12" t="str">
        <f>'Raw Data'!B18</f>
        <v>99 All Others</v>
      </c>
      <c r="G16" s="33" t="str">
        <f>IF('Raw Data'!L18="s","s",'Raw Data'!D18)</f>
        <v>s</v>
      </c>
      <c r="H16" s="33">
        <f>IF('Raw Data'!M18="s","s",'Raw Data'!G18)</f>
        <v>2.6960784314000001</v>
      </c>
      <c r="I16" s="33" t="str">
        <f>IF('Raw Data'!N18="S","s",'Raw Data'!J18)</f>
        <v>s</v>
      </c>
      <c r="J16" s="6"/>
      <c r="K16" s="13"/>
      <c r="L16"/>
      <c r="M16" s="12"/>
      <c r="N16"/>
      <c r="O16"/>
      <c r="P16"/>
      <c r="R16" s="3"/>
      <c r="S16" s="3"/>
      <c r="T16" s="3"/>
      <c r="U16" s="3"/>
      <c r="V16" s="3"/>
      <c r="W16" s="3"/>
      <c r="Z16"/>
      <c r="AA16"/>
      <c r="AB16"/>
      <c r="AC16"/>
      <c r="AD16"/>
      <c r="AE16"/>
      <c r="AF16"/>
      <c r="AG16"/>
    </row>
    <row r="17" spans="1:33" x14ac:dyDescent="0.3">
      <c r="A17">
        <v>2</v>
      </c>
      <c r="B17" s="12" t="s">
        <v>0</v>
      </c>
      <c r="C17" s="12" t="str">
        <f t="shared" si="0"/>
        <v>Accidental Falls</v>
      </c>
      <c r="D17" s="12" t="str">
        <f>VLOOKUP(F17,'Labels List'!$A$4:$B$14,2,FALSE)</f>
        <v>Accidental Falls</v>
      </c>
      <c r="E17" s="12" t="str">
        <f>'Raw Data'!A19</f>
        <v>WP Winnipeg RHA</v>
      </c>
      <c r="F17" s="12" t="str">
        <f>'Raw Data'!B19</f>
        <v>03 Accidental Falls</v>
      </c>
      <c r="G17" s="33">
        <f>IF('Raw Data'!L19="s","s",'Raw Data'!D19)</f>
        <v>29.503775619999999</v>
      </c>
      <c r="H17" s="33">
        <f>IF('Raw Data'!M19="s","s",'Raw Data'!G19)</f>
        <v>29.764453961000001</v>
      </c>
      <c r="I17" s="33">
        <f>IF('Raw Data'!N19="S","s",'Raw Data'!J19)</f>
        <v>30.646929825000001</v>
      </c>
      <c r="J17" s="6"/>
      <c r="K17" s="13"/>
      <c r="L17"/>
      <c r="M17" s="12"/>
      <c r="N17"/>
      <c r="O17"/>
      <c r="P17"/>
      <c r="R17" s="3"/>
      <c r="S17" s="3"/>
      <c r="T17" s="3"/>
      <c r="U17" s="3"/>
      <c r="V17" s="3"/>
      <c r="W17" s="3"/>
      <c r="Z17"/>
      <c r="AA17"/>
      <c r="AB17"/>
      <c r="AC17"/>
      <c r="AD17"/>
      <c r="AE17"/>
      <c r="AF17"/>
      <c r="AG17"/>
    </row>
    <row r="18" spans="1:33" x14ac:dyDescent="0.3">
      <c r="B18" s="12"/>
      <c r="C18" s="12" t="str">
        <f t="shared" si="0"/>
        <v>Suicide and Self-Inflicted Injury</v>
      </c>
      <c r="D18" s="12" t="str">
        <f>VLOOKUP(F18,'Labels List'!$A$4:$B$14,2,FALSE)</f>
        <v>Suicide and Self-Inflicted Injury</v>
      </c>
      <c r="E18" s="12" t="str">
        <f>'Raw Data'!A20</f>
        <v>WP Winnipeg RHA</v>
      </c>
      <c r="F18" s="12" t="str">
        <f>'Raw Data'!B20</f>
        <v>09 Suicide and Self-Inflicted Injury</v>
      </c>
      <c r="G18" s="33">
        <f>IF('Raw Data'!L20="s","s",'Raw Data'!D20)</f>
        <v>21.143473571000001</v>
      </c>
      <c r="H18" s="33">
        <f>IF('Raw Data'!M20="s","s",'Raw Data'!G20)</f>
        <v>22.644539614999999</v>
      </c>
      <c r="I18" s="33">
        <f>IF('Raw Data'!N20="S","s",'Raw Data'!J20)</f>
        <v>22.039473684000001</v>
      </c>
      <c r="J18" s="6"/>
      <c r="K18" s="13"/>
      <c r="L18"/>
      <c r="M18" s="12"/>
      <c r="N18"/>
      <c r="O18"/>
      <c r="P18"/>
      <c r="R18" s="3"/>
      <c r="S18" s="3"/>
      <c r="T18" s="3"/>
      <c r="U18" s="3"/>
      <c r="V18" s="3"/>
      <c r="W18" s="3"/>
      <c r="Z18"/>
      <c r="AA18"/>
      <c r="AB18"/>
      <c r="AC18"/>
      <c r="AD18"/>
      <c r="AE18"/>
      <c r="AF18"/>
      <c r="AG18"/>
    </row>
    <row r="19" spans="1:33" x14ac:dyDescent="0.3">
      <c r="B19" s="12"/>
      <c r="C19" s="12" t="str">
        <f t="shared" si="0"/>
        <v>Accidental Poisoning</v>
      </c>
      <c r="D19" s="12" t="str">
        <f>VLOOKUP(F19,'Labels List'!$A$4:$B$14,2,FALSE)</f>
        <v>Accidental Poisoning</v>
      </c>
      <c r="E19" s="12" t="str">
        <f>'Raw Data'!A21</f>
        <v>WP Winnipeg RHA</v>
      </c>
      <c r="F19" s="12" t="str">
        <f>'Raw Data'!B21</f>
        <v>04 Accidental Poisoning</v>
      </c>
      <c r="G19" s="33">
        <f>IF('Raw Data'!L21="s","s",'Raw Data'!D21)</f>
        <v>16.289104639000001</v>
      </c>
      <c r="H19" s="33">
        <f>IF('Raw Data'!M21="s","s",'Raw Data'!G21)</f>
        <v>17.130620985</v>
      </c>
      <c r="I19" s="33">
        <f>IF('Raw Data'!N21="S","s",'Raw Data'!J21)</f>
        <v>20.010964911999999</v>
      </c>
      <c r="J19" s="6"/>
      <c r="K19" s="13"/>
      <c r="L19"/>
      <c r="M19" s="12"/>
      <c r="N19"/>
      <c r="O19"/>
      <c r="P19"/>
      <c r="R19" s="3"/>
      <c r="S19" s="3"/>
      <c r="T19" s="3"/>
      <c r="U19" s="3"/>
      <c r="V19" s="3"/>
      <c r="W19" s="3"/>
      <c r="Z19"/>
      <c r="AA19"/>
      <c r="AB19"/>
      <c r="AC19"/>
      <c r="AD19"/>
      <c r="AE19"/>
      <c r="AF19"/>
      <c r="AG19"/>
    </row>
    <row r="20" spans="1:33" x14ac:dyDescent="0.3">
      <c r="B20" s="12"/>
      <c r="C20" s="12" t="str">
        <f t="shared" si="0"/>
        <v>Land Transport Accidents</v>
      </c>
      <c r="D20" s="12" t="str">
        <f>VLOOKUP(F20,'Labels List'!$A$4:$B$14,2,FALSE)</f>
        <v>Land Transport Accidents</v>
      </c>
      <c r="E20" s="12" t="str">
        <f>'Raw Data'!A22</f>
        <v>WP Winnipeg RHA</v>
      </c>
      <c r="F20" s="12" t="str">
        <f>'Raw Data'!B22</f>
        <v>01 Land Transport Accidents</v>
      </c>
      <c r="G20" s="33">
        <f>IF('Raw Data'!L22="s","s",'Raw Data'!D22)</f>
        <v>8.4681769148000008</v>
      </c>
      <c r="H20" s="33">
        <f>IF('Raw Data'!M22="s","s",'Raw Data'!G22)</f>
        <v>7.7623126337999997</v>
      </c>
      <c r="I20" s="33">
        <f>IF('Raw Data'!N22="S","s",'Raw Data'!J22)</f>
        <v>6.1403508772000004</v>
      </c>
      <c r="J20" s="6"/>
      <c r="K20" s="13"/>
      <c r="L20"/>
      <c r="M20" s="12"/>
      <c r="N20"/>
      <c r="O20"/>
      <c r="P20"/>
      <c r="R20" s="3"/>
      <c r="S20" s="3"/>
      <c r="T20" s="3"/>
      <c r="U20" s="3"/>
      <c r="V20" s="3"/>
      <c r="W20" s="3"/>
      <c r="Z20"/>
      <c r="AA20"/>
      <c r="AB20"/>
      <c r="AC20"/>
      <c r="AD20"/>
      <c r="AE20"/>
      <c r="AF20"/>
      <c r="AG20"/>
    </row>
    <row r="21" spans="1:33" x14ac:dyDescent="0.3">
      <c r="B21" s="12"/>
      <c r="C21" s="12" t="str">
        <f t="shared" si="0"/>
        <v>Natural and Environmental Factors</v>
      </c>
      <c r="D21" s="12" t="str">
        <f>VLOOKUP(F21,'Labels List'!$A$4:$B$14,2,FALSE)</f>
        <v>Natural and Environmental Factors</v>
      </c>
      <c r="E21" s="12" t="str">
        <f>'Raw Data'!A23</f>
        <v>WP Winnipeg RHA</v>
      </c>
      <c r="F21" s="12" t="str">
        <f>'Raw Data'!B23</f>
        <v>08 Accidents Due to Natural and Environmental Factors</v>
      </c>
      <c r="G21" s="33">
        <f>IF('Raw Data'!L23="s","s",'Raw Data'!D23)</f>
        <v>4.6386192017000001</v>
      </c>
      <c r="H21" s="33">
        <f>IF('Raw Data'!M23="s","s",'Raw Data'!G23)</f>
        <v>6.0492505352999997</v>
      </c>
      <c r="I21" s="33">
        <f>IF('Raw Data'!N23="S","s",'Raw Data'!J23)</f>
        <v>6.25</v>
      </c>
      <c r="J21" s="6"/>
      <c r="K21" s="13"/>
      <c r="L21"/>
      <c r="M21" s="12"/>
      <c r="N21"/>
      <c r="O21"/>
      <c r="P21"/>
      <c r="R21" s="3"/>
      <c r="S21" s="3"/>
      <c r="T21" s="3"/>
      <c r="U21" s="3"/>
      <c r="V21" s="3"/>
      <c r="W21" s="3"/>
      <c r="Z21"/>
      <c r="AA21"/>
      <c r="AB21"/>
      <c r="AC21"/>
      <c r="AD21"/>
      <c r="AE21"/>
      <c r="AF21"/>
      <c r="AG21"/>
    </row>
    <row r="22" spans="1:33" x14ac:dyDescent="0.3">
      <c r="B22" s="12"/>
      <c r="C22" s="12" t="str">
        <f t="shared" si="0"/>
        <v>Assault and Injuries</v>
      </c>
      <c r="D22" s="12" t="str">
        <f>VLOOKUP(F22,'Labels List'!$A$4:$B$14,2,FALSE)</f>
        <v>Assault and Injuries</v>
      </c>
      <c r="E22" s="12" t="str">
        <f>'Raw Data'!A24</f>
        <v>WP Winnipeg RHA</v>
      </c>
      <c r="F22" s="12" t="str">
        <f>'Raw Data'!B24</f>
        <v>10 Assault and Injuries Inflicted by Others</v>
      </c>
      <c r="G22" s="33">
        <f>IF('Raw Data'!L24="s","s",'Raw Data'!D24)</f>
        <v>7.6051779934999999</v>
      </c>
      <c r="H22" s="33">
        <f>IF('Raw Data'!M24="s","s",'Raw Data'!G24)</f>
        <v>5.5674518200999996</v>
      </c>
      <c r="I22" s="33">
        <f>IF('Raw Data'!N24="S","s",'Raw Data'!J24)</f>
        <v>7.1271929825000004</v>
      </c>
      <c r="J22" s="6"/>
      <c r="K22" s="13"/>
      <c r="L22"/>
      <c r="M22" s="12"/>
      <c r="N22"/>
      <c r="O22"/>
      <c r="P22"/>
      <c r="R22" s="3"/>
      <c r="S22" s="3"/>
      <c r="T22" s="3"/>
      <c r="U22" s="3"/>
      <c r="V22" s="3"/>
      <c r="W22" s="3"/>
      <c r="Z22"/>
      <c r="AA22"/>
      <c r="AB22"/>
      <c r="AC22"/>
      <c r="AD22"/>
      <c r="AE22"/>
      <c r="AF22"/>
      <c r="AG22"/>
    </row>
    <row r="23" spans="1:33" x14ac:dyDescent="0.3">
      <c r="B23" s="12"/>
      <c r="C23" s="12" t="str">
        <f t="shared" si="0"/>
        <v>Suffocation and Breathing Threat</v>
      </c>
      <c r="D23" s="12" t="str">
        <f>VLOOKUP(F23,'Labels List'!$A$4:$B$14,2,FALSE)</f>
        <v>Suffocation and Breathing Threat</v>
      </c>
      <c r="E23" s="12" t="str">
        <f>'Raw Data'!A25</f>
        <v>WP Winnipeg RHA</v>
      </c>
      <c r="F23" s="12" t="str">
        <f>'Raw Data'!B25</f>
        <v>06 Accidental Suffocation, Choking and Other Threats to Breathing</v>
      </c>
      <c r="G23" s="33">
        <f>IF('Raw Data'!L25="s","s",'Raw Data'!D25)</f>
        <v>2.8586839265999999</v>
      </c>
      <c r="H23" s="33">
        <f>IF('Raw Data'!M25="s","s",'Raw Data'!G25)</f>
        <v>3.5331905782000002</v>
      </c>
      <c r="I23" s="33">
        <f>IF('Raw Data'!N25="S","s",'Raw Data'!J25)</f>
        <v>3.2894736841999999</v>
      </c>
      <c r="J23" s="6"/>
      <c r="K23" s="13"/>
      <c r="L23"/>
      <c r="M23" s="12"/>
      <c r="N23"/>
      <c r="O23"/>
      <c r="P23"/>
      <c r="R23" s="3"/>
      <c r="S23" s="3"/>
      <c r="T23" s="3"/>
      <c r="U23" s="3"/>
      <c r="V23" s="3"/>
      <c r="W23" s="3"/>
      <c r="Z23"/>
      <c r="AA23"/>
      <c r="AB23"/>
      <c r="AC23"/>
      <c r="AD23"/>
      <c r="AE23"/>
      <c r="AF23"/>
      <c r="AG23"/>
    </row>
    <row r="24" spans="1:33" x14ac:dyDescent="0.3">
      <c r="B24" s="12"/>
      <c r="C24" s="12" t="str">
        <f t="shared" si="0"/>
        <v>Undetermined Intent Events</v>
      </c>
      <c r="D24" s="12" t="str">
        <f>VLOOKUP(F24,'Labels List'!$A$4:$B$14,2,FALSE)</f>
        <v>Undetermined Intent Events</v>
      </c>
      <c r="E24" s="12" t="str">
        <f>'Raw Data'!A26</f>
        <v>WP Winnipeg RHA</v>
      </c>
      <c r="F24" s="12" t="str">
        <f>'Raw Data'!B26</f>
        <v>11 Event of Undetermined Intent</v>
      </c>
      <c r="G24" s="33">
        <f>IF('Raw Data'!L26="s","s",'Raw Data'!D26)</f>
        <v>5.5555555555999998</v>
      </c>
      <c r="H24" s="33">
        <f>IF('Raw Data'!M26="s","s",'Raw Data'!G26)</f>
        <v>4.3897216274000002</v>
      </c>
      <c r="I24" s="33">
        <f>IF('Raw Data'!N26="S","s",'Raw Data'!J26)</f>
        <v>1.4802631579000001</v>
      </c>
      <c r="J24" s="6"/>
      <c r="K24" s="13"/>
      <c r="L24"/>
      <c r="M24" s="12"/>
      <c r="N24"/>
      <c r="O24"/>
      <c r="P24"/>
      <c r="R24" s="3"/>
      <c r="S24" s="3"/>
      <c r="T24" s="3"/>
      <c r="U24" s="3"/>
      <c r="V24" s="3"/>
      <c r="W24" s="3"/>
      <c r="Z24"/>
      <c r="AA24"/>
      <c r="AB24"/>
      <c r="AC24"/>
      <c r="AD24"/>
      <c r="AE24"/>
      <c r="AF24"/>
      <c r="AG24"/>
    </row>
    <row r="25" spans="1:33" x14ac:dyDescent="0.3">
      <c r="B25" s="12"/>
      <c r="C25" s="12" t="str">
        <f t="shared" si="0"/>
        <v>Fire and Flames</v>
      </c>
      <c r="D25" s="12" t="str">
        <f>VLOOKUP(F25,'Labels List'!$A$4:$B$14,2,FALSE)</f>
        <v>Fire and Flames</v>
      </c>
      <c r="E25" s="12" t="str">
        <f>'Raw Data'!A27</f>
        <v>WP Winnipeg RHA</v>
      </c>
      <c r="F25" s="12" t="str">
        <f>'Raw Data'!B27</f>
        <v>07 Accidents Caused by Fire and Flames</v>
      </c>
      <c r="G25" s="33">
        <f>IF('Raw Data'!L27="s","s",'Raw Data'!D27)</f>
        <v>1.6181229773000001</v>
      </c>
      <c r="H25" s="33">
        <f>IF('Raw Data'!M27="s","s",'Raw Data'!G27)</f>
        <v>0.80299785869999996</v>
      </c>
      <c r="I25" s="33">
        <f>IF('Raw Data'!N27="S","s",'Raw Data'!J27)</f>
        <v>0.82236842109999997</v>
      </c>
      <c r="J25" s="6"/>
      <c r="K25" s="13"/>
      <c r="L25"/>
      <c r="M25" s="12"/>
      <c r="N25"/>
      <c r="O25"/>
      <c r="P25"/>
      <c r="R25" s="3"/>
      <c r="S25" s="3"/>
      <c r="T25" s="3"/>
      <c r="U25" s="3"/>
      <c r="V25" s="3"/>
      <c r="W25" s="3"/>
      <c r="Z25"/>
      <c r="AA25"/>
      <c r="AB25"/>
      <c r="AC25"/>
      <c r="AD25"/>
      <c r="AE25"/>
      <c r="AF25"/>
      <c r="AG25"/>
    </row>
    <row r="26" spans="1:33" x14ac:dyDescent="0.3">
      <c r="C26" s="12" t="str">
        <f t="shared" si="0"/>
        <v>Drowning and Submersion</v>
      </c>
      <c r="D26" s="12" t="str">
        <f>VLOOKUP(F26,'Labels List'!$A$4:$B$14,2,FALSE)</f>
        <v>Drowning and Submersion</v>
      </c>
      <c r="E26" s="12" t="str">
        <f>'Raw Data'!A28</f>
        <v>WP Winnipeg RHA</v>
      </c>
      <c r="F26" s="12" t="str">
        <f>'Raw Data'!B28</f>
        <v>05 Accidental Drowning and Submersion</v>
      </c>
      <c r="G26" s="33">
        <f>IF('Raw Data'!L28="s","s",'Raw Data'!D28)</f>
        <v>1.2944983819</v>
      </c>
      <c r="H26" s="33">
        <f>IF('Raw Data'!M28="s","s",'Raw Data'!G28)</f>
        <v>1.3383297645000001</v>
      </c>
      <c r="I26" s="33">
        <f>IF('Raw Data'!N28="S","s",'Raw Data'!J28)</f>
        <v>1.1513157894999999</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Data'!D29)</f>
        <v>1.0248112190000001</v>
      </c>
      <c r="H27" s="33">
        <f>IF('Raw Data'!M29="s","s",'Raw Data'!G29)</f>
        <v>1.017130621</v>
      </c>
      <c r="I27" s="33">
        <f>IF('Raw Data'!N29="S","s",'Raw Data'!J29)</f>
        <v>1.0416666667000001</v>
      </c>
      <c r="J27" s="6"/>
      <c r="K27" s="13"/>
      <c r="L27"/>
      <c r="M27" s="12"/>
      <c r="N27"/>
      <c r="O27"/>
      <c r="P27"/>
      <c r="R27" s="3"/>
      <c r="S27" s="3"/>
      <c r="T27" s="3"/>
      <c r="U27" s="3"/>
      <c r="V27" s="3"/>
      <c r="W27" s="3"/>
      <c r="Z27"/>
      <c r="AA27"/>
      <c r="AB27"/>
      <c r="AC27"/>
      <c r="AD27"/>
      <c r="AE27"/>
      <c r="AF27"/>
      <c r="AG27"/>
    </row>
    <row r="28" spans="1:33" x14ac:dyDescent="0.3">
      <c r="A28">
        <v>3</v>
      </c>
      <c r="B28" s="12" t="s">
        <v>0</v>
      </c>
      <c r="C28" s="12" t="str">
        <f t="shared" si="0"/>
        <v>Accidental Falls</v>
      </c>
      <c r="D28" s="12" t="str">
        <f>VLOOKUP(F28,'Labels List'!$A$4:$B$14,2,FALSE)</f>
        <v>Accidental Falls</v>
      </c>
      <c r="E28" s="12" t="str">
        <f>'Raw Data'!A30</f>
        <v>IE Interlake-Eastern RHA</v>
      </c>
      <c r="F28" s="12" t="str">
        <f>'Raw Data'!B30</f>
        <v>03 Accidental Falls</v>
      </c>
      <c r="G28" s="33">
        <f>IF('Raw Data'!L30="s","s",'Raw Data'!D30)</f>
        <v>19.221967963000001</v>
      </c>
      <c r="H28" s="33">
        <f>IF('Raw Data'!M30="s","s",'Raw Data'!G30)</f>
        <v>21.375921376000001</v>
      </c>
      <c r="I28" s="33">
        <f>IF('Raw Data'!N30="S","s",'Raw Data'!J30)</f>
        <v>23.273657288999999</v>
      </c>
      <c r="J28" s="6"/>
      <c r="K28" s="13"/>
      <c r="L28"/>
      <c r="M28" s="12"/>
      <c r="N28"/>
      <c r="O28"/>
      <c r="P28"/>
      <c r="R28" s="3"/>
      <c r="S28" s="3"/>
      <c r="T28" s="3"/>
      <c r="U28" s="3"/>
      <c r="V28" s="3"/>
      <c r="W28" s="3"/>
      <c r="Z28"/>
      <c r="AA28"/>
      <c r="AB28"/>
      <c r="AC28"/>
      <c r="AD28"/>
      <c r="AE28"/>
      <c r="AF28"/>
      <c r="AG28"/>
    </row>
    <row r="29" spans="1:33" x14ac:dyDescent="0.3">
      <c r="B29" s="12"/>
      <c r="C29" s="12" t="str">
        <f t="shared" si="0"/>
        <v>Suicide and Self-Inflicted Injury</v>
      </c>
      <c r="D29" s="12" t="str">
        <f>VLOOKUP(F29,'Labels List'!$A$4:$B$14,2,FALSE)</f>
        <v>Suicide and Self-Inflicted Injury</v>
      </c>
      <c r="E29" s="12" t="str">
        <f>'Raw Data'!A31</f>
        <v>IE Interlake-Eastern RHA</v>
      </c>
      <c r="F29" s="12" t="str">
        <f>'Raw Data'!B31</f>
        <v>09 Suicide and Self-Inflicted Injury</v>
      </c>
      <c r="G29" s="33">
        <f>IF('Raw Data'!L31="s","s",'Raw Data'!D31)</f>
        <v>22.425629291</v>
      </c>
      <c r="H29" s="33">
        <f>IF('Raw Data'!M31="s","s",'Raw Data'!G31)</f>
        <v>23.587223587</v>
      </c>
      <c r="I29" s="33">
        <f>IF('Raw Data'!N31="S","s",'Raw Data'!J31)</f>
        <v>21.483375959</v>
      </c>
      <c r="J29" s="6"/>
      <c r="K29" s="13"/>
      <c r="L29"/>
      <c r="M29" s="12"/>
      <c r="N29"/>
      <c r="O29"/>
      <c r="P29"/>
      <c r="R29" s="3"/>
      <c r="S29" s="3"/>
      <c r="T29" s="3"/>
      <c r="U29" s="3"/>
      <c r="V29" s="3"/>
      <c r="W29" s="3"/>
      <c r="Z29"/>
      <c r="AA29"/>
      <c r="AB29"/>
      <c r="AC29"/>
      <c r="AD29"/>
      <c r="AE29"/>
      <c r="AF29"/>
      <c r="AG29"/>
    </row>
    <row r="30" spans="1:33" x14ac:dyDescent="0.3">
      <c r="B30" s="12"/>
      <c r="C30" s="12" t="str">
        <f t="shared" si="0"/>
        <v>Accidental Poisoning</v>
      </c>
      <c r="D30" s="12" t="str">
        <f>VLOOKUP(F30,'Labels List'!$A$4:$B$14,2,FALSE)</f>
        <v>Accidental Poisoning</v>
      </c>
      <c r="E30" s="12" t="str">
        <f>'Raw Data'!A32</f>
        <v>IE Interlake-Eastern RHA</v>
      </c>
      <c r="F30" s="12" t="str">
        <f>'Raw Data'!B32</f>
        <v>04 Accidental Poisoning</v>
      </c>
      <c r="G30" s="33">
        <f>IF('Raw Data'!L32="s","s",'Raw Data'!D32)</f>
        <v>9.8398169335999999</v>
      </c>
      <c r="H30" s="33">
        <f>IF('Raw Data'!M32="s","s",'Raw Data'!G32)</f>
        <v>11.793611794</v>
      </c>
      <c r="I30" s="33">
        <f>IF('Raw Data'!N32="S","s",'Raw Data'!J32)</f>
        <v>14.578005115</v>
      </c>
      <c r="J30" s="6"/>
      <c r="K30" s="13"/>
      <c r="L30"/>
      <c r="M30" s="12"/>
      <c r="N30"/>
      <c r="O30"/>
      <c r="P30"/>
      <c r="R30" s="3"/>
      <c r="S30" s="3"/>
      <c r="T30" s="3"/>
      <c r="U30" s="3"/>
      <c r="V30" s="3"/>
      <c r="W30" s="3"/>
      <c r="Z30"/>
      <c r="AA30"/>
      <c r="AB30"/>
      <c r="AC30"/>
      <c r="AD30"/>
      <c r="AE30"/>
      <c r="AF30"/>
      <c r="AG30"/>
    </row>
    <row r="31" spans="1:33" x14ac:dyDescent="0.3">
      <c r="B31" s="12"/>
      <c r="C31" s="12" t="str">
        <f t="shared" si="0"/>
        <v>Land Transport Accidents</v>
      </c>
      <c r="D31" s="12" t="str">
        <f>VLOOKUP(F31,'Labels List'!$A$4:$B$14,2,FALSE)</f>
        <v>Land Transport Accidents</v>
      </c>
      <c r="E31" s="12" t="str">
        <f>'Raw Data'!A33</f>
        <v>IE Interlake-Eastern RHA</v>
      </c>
      <c r="F31" s="12" t="str">
        <f>'Raw Data'!B33</f>
        <v>01 Land Transport Accidents</v>
      </c>
      <c r="G31" s="33">
        <f>IF('Raw Data'!L33="s","s",'Raw Data'!D33)</f>
        <v>21.510297482999999</v>
      </c>
      <c r="H31" s="33">
        <f>IF('Raw Data'!M33="s","s",'Raw Data'!G33)</f>
        <v>20.884520885000001</v>
      </c>
      <c r="I31" s="33">
        <f>IF('Raw Data'!N33="S","s",'Raw Data'!J33)</f>
        <v>21.99488491</v>
      </c>
      <c r="J31" s="6"/>
      <c r="K31" s="13"/>
      <c r="L31"/>
      <c r="M31" s="12"/>
      <c r="N31"/>
      <c r="O31"/>
      <c r="P31"/>
      <c r="R31" s="3"/>
      <c r="S31" s="3"/>
      <c r="T31" s="3"/>
      <c r="U31" s="3"/>
      <c r="V31" s="3"/>
      <c r="W31" s="3"/>
      <c r="Z31"/>
      <c r="AA31"/>
      <c r="AB31"/>
      <c r="AC31"/>
      <c r="AD31"/>
      <c r="AE31"/>
      <c r="AF31"/>
      <c r="AG31"/>
    </row>
    <row r="32" spans="1:33" x14ac:dyDescent="0.3">
      <c r="B32" s="12"/>
      <c r="C32" s="12" t="str">
        <f t="shared" si="0"/>
        <v>Natural and Environmental Factors</v>
      </c>
      <c r="D32" s="12" t="str">
        <f>VLOOKUP(F32,'Labels List'!$A$4:$B$14,2,FALSE)</f>
        <v>Natural and Environmental Factors</v>
      </c>
      <c r="E32" s="12" t="str">
        <f>'Raw Data'!A34</f>
        <v>IE Interlake-Eastern RHA</v>
      </c>
      <c r="F32" s="12" t="str">
        <f>'Raw Data'!B34</f>
        <v>08 Accidents Due to Natural and Environmental Factors</v>
      </c>
      <c r="G32" s="33">
        <f>IF('Raw Data'!L34="s","s",'Raw Data'!D34)</f>
        <v>9.1533180777999998</v>
      </c>
      <c r="H32" s="33">
        <f>IF('Raw Data'!M34="s","s",'Raw Data'!G34)</f>
        <v>7.8624078623999996</v>
      </c>
      <c r="I32" s="33">
        <f>IF('Raw Data'!N34="S","s",'Raw Data'!J34)</f>
        <v>6.9053708440000001</v>
      </c>
      <c r="J32" s="6"/>
      <c r="K32" s="13"/>
      <c r="L32"/>
      <c r="M32" s="12"/>
      <c r="N32"/>
      <c r="O32"/>
      <c r="P32"/>
      <c r="R32" s="3"/>
      <c r="S32" s="3"/>
      <c r="T32" s="3"/>
      <c r="U32" s="3"/>
      <c r="V32" s="3"/>
      <c r="W32" s="3"/>
      <c r="Z32"/>
      <c r="AA32"/>
      <c r="AB32"/>
      <c r="AC32"/>
      <c r="AD32"/>
      <c r="AE32"/>
      <c r="AF32"/>
      <c r="AG32"/>
    </row>
    <row r="33" spans="1:33" x14ac:dyDescent="0.3">
      <c r="B33" s="12"/>
      <c r="C33" s="12" t="str">
        <f t="shared" si="0"/>
        <v>Assault and Injuries</v>
      </c>
      <c r="D33" s="12" t="str">
        <f>VLOOKUP(F33,'Labels List'!$A$4:$B$14,2,FALSE)</f>
        <v>Assault and Injuries</v>
      </c>
      <c r="E33" s="12" t="str">
        <f>'Raw Data'!A35</f>
        <v>IE Interlake-Eastern RHA</v>
      </c>
      <c r="F33" s="12" t="str">
        <f>'Raw Data'!B35</f>
        <v>10 Assault and Injuries Inflicted by Others</v>
      </c>
      <c r="G33" s="33">
        <f>IF('Raw Data'!L35="s","s",'Raw Data'!D35)</f>
        <v>4.3478260869999996</v>
      </c>
      <c r="H33" s="33">
        <f>IF('Raw Data'!M35="s","s",'Raw Data'!G35)</f>
        <v>5.6511056511</v>
      </c>
      <c r="I33" s="33">
        <f>IF('Raw Data'!N35="S","s",'Raw Data'!J35)</f>
        <v>6.1381074168999996</v>
      </c>
      <c r="J33" s="6"/>
      <c r="K33" s="13"/>
      <c r="L33"/>
      <c r="M33" s="12"/>
      <c r="N33"/>
      <c r="O33"/>
      <c r="P33"/>
      <c r="R33" s="3"/>
      <c r="S33" s="3"/>
      <c r="T33" s="3"/>
      <c r="U33" s="3"/>
      <c r="V33" s="3"/>
      <c r="W33" s="3"/>
      <c r="Z33"/>
      <c r="AA33"/>
      <c r="AB33"/>
      <c r="AC33"/>
      <c r="AD33"/>
      <c r="AE33"/>
      <c r="AF33"/>
      <c r="AG33"/>
    </row>
    <row r="34" spans="1:33" x14ac:dyDescent="0.3">
      <c r="B34" s="12"/>
      <c r="C34" s="12" t="str">
        <f t="shared" si="0"/>
        <v>Suffocation and Breathing Threat (s)</v>
      </c>
      <c r="D34" s="12" t="str">
        <f>VLOOKUP(F34,'Labels List'!$A$4:$B$14,2,FALSE)</f>
        <v>Suffocation and Breathing Threat</v>
      </c>
      <c r="E34" s="12" t="str">
        <f>'Raw Data'!A36</f>
        <v>IE Interlake-Eastern RHA</v>
      </c>
      <c r="F34" s="12" t="str">
        <f>'Raw Data'!B36</f>
        <v>06 Accidental Suffocation, Choking and Other Threats to Breathing</v>
      </c>
      <c r="G34" s="33">
        <f>IF('Raw Data'!L36="s","s",'Raw Data'!D36)</f>
        <v>1.8306636156</v>
      </c>
      <c r="H34" s="33" t="str">
        <f>IF('Raw Data'!M36="s","s",'Raw Data'!G36)</f>
        <v>s</v>
      </c>
      <c r="I34" s="33">
        <f>IF('Raw Data'!N36="S","s",'Raw Data'!J36)</f>
        <v>2.5575447570000001</v>
      </c>
      <c r="J34" s="6"/>
      <c r="K34" s="13"/>
      <c r="L34"/>
      <c r="M34" s="12"/>
      <c r="N34"/>
      <c r="O34"/>
      <c r="P34"/>
      <c r="R34" s="3"/>
      <c r="S34" s="3"/>
      <c r="T34" s="3"/>
      <c r="U34" s="3"/>
      <c r="V34" s="3"/>
      <c r="W34" s="3"/>
      <c r="Z34"/>
      <c r="AA34"/>
      <c r="AB34"/>
      <c r="AC34"/>
      <c r="AD34"/>
      <c r="AE34"/>
      <c r="AF34"/>
      <c r="AG34"/>
    </row>
    <row r="35" spans="1:33" x14ac:dyDescent="0.3">
      <c r="B35" s="12"/>
      <c r="C35" s="12" t="str">
        <f t="shared" si="0"/>
        <v>Undetermined Intent Events (s)</v>
      </c>
      <c r="D35" s="12" t="str">
        <f>VLOOKUP(F35,'Labels List'!$A$4:$B$14,2,FALSE)</f>
        <v>Undetermined Intent Events</v>
      </c>
      <c r="E35" s="12" t="str">
        <f>'Raw Data'!A37</f>
        <v>IE Interlake-Eastern RHA</v>
      </c>
      <c r="F35" s="12" t="str">
        <f>'Raw Data'!B37</f>
        <v>11 Event of Undetermined Intent</v>
      </c>
      <c r="G35" s="33">
        <f>IF('Raw Data'!L37="s","s",'Raw Data'!D37)</f>
        <v>3.6613272311</v>
      </c>
      <c r="H35" s="33">
        <f>IF('Raw Data'!M37="s","s",'Raw Data'!G37)</f>
        <v>3.9312039311999998</v>
      </c>
      <c r="I35" s="33" t="str">
        <f>IF('Raw Data'!N37="S","s",'Raw Data'!J37)</f>
        <v>s</v>
      </c>
      <c r="J35" s="6"/>
      <c r="K35" s="13"/>
      <c r="L35"/>
      <c r="M35" s="12"/>
      <c r="N35"/>
      <c r="O35"/>
      <c r="P35"/>
      <c r="R35" s="3"/>
      <c r="S35" s="3"/>
      <c r="T35" s="3"/>
      <c r="U35" s="3"/>
      <c r="V35" s="3"/>
      <c r="W35" s="3"/>
      <c r="Z35"/>
      <c r="AA35"/>
      <c r="AB35"/>
      <c r="AC35"/>
      <c r="AD35"/>
      <c r="AE35"/>
      <c r="AF35"/>
      <c r="AG35"/>
    </row>
    <row r="36" spans="1:33" x14ac:dyDescent="0.3">
      <c r="B36" s="12"/>
      <c r="C36" s="12" t="str">
        <f t="shared" si="0"/>
        <v>Fire and Flames (s)</v>
      </c>
      <c r="D36" s="12" t="str">
        <f>VLOOKUP(F36,'Labels List'!$A$4:$B$14,2,FALSE)</f>
        <v>Fire and Flames</v>
      </c>
      <c r="E36" s="12" t="str">
        <f>'Raw Data'!A38</f>
        <v>IE Interlake-Eastern RHA</v>
      </c>
      <c r="F36" s="12" t="str">
        <f>'Raw Data'!B38</f>
        <v>07 Accidents Caused by Fire and Flames</v>
      </c>
      <c r="G36" s="33">
        <f>IF('Raw Data'!L38="s","s",'Raw Data'!D38)</f>
        <v>2.9748283753</v>
      </c>
      <c r="H36" s="33" t="str">
        <f>IF('Raw Data'!M38="s","s",'Raw Data'!G38)</f>
        <v>s</v>
      </c>
      <c r="I36" s="33" t="str">
        <f>IF('Raw Data'!N38="S","s",'Raw Data'!J38)</f>
        <v>s</v>
      </c>
      <c r="J36" s="6"/>
      <c r="K36" s="13"/>
      <c r="L36"/>
      <c r="M36" s="12"/>
      <c r="N36"/>
      <c r="O36"/>
      <c r="P36"/>
      <c r="R36" s="3"/>
      <c r="S36" s="3"/>
      <c r="T36" s="3"/>
      <c r="U36" s="3"/>
      <c r="V36" s="3"/>
      <c r="W36" s="3"/>
      <c r="Z36"/>
      <c r="AA36"/>
      <c r="AB36"/>
      <c r="AC36"/>
      <c r="AD36"/>
      <c r="AE36"/>
      <c r="AF36"/>
      <c r="AG36"/>
    </row>
    <row r="37" spans="1:33" x14ac:dyDescent="0.3">
      <c r="B37" s="12"/>
      <c r="C37" s="12" t="str">
        <f t="shared" si="0"/>
        <v>Drowning and Submersion</v>
      </c>
      <c r="D37" s="12" t="str">
        <f>VLOOKUP(F37,'Labels List'!$A$4:$B$14,2,FALSE)</f>
        <v>Drowning and Submersion</v>
      </c>
      <c r="E37" s="12" t="str">
        <f>'Raw Data'!A39</f>
        <v>IE Interlake-Eastern RHA</v>
      </c>
      <c r="F37" s="12" t="str">
        <f>'Raw Data'!B39</f>
        <v>05 Accidental Drowning and Submersion</v>
      </c>
      <c r="G37" s="33">
        <f>IF('Raw Data'!L39="s","s",'Raw Data'!D39)</f>
        <v>3.6613272311</v>
      </c>
      <c r="H37" s="33">
        <f>IF('Raw Data'!M39="s","s",'Raw Data'!G39)</f>
        <v>1.7199017199</v>
      </c>
      <c r="I37" s="33">
        <f>IF('Raw Data'!N39="S","s",'Raw Data'!J39)</f>
        <v>1.5345268541999999</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Data'!D40)</f>
        <v>1.3729977117000001</v>
      </c>
      <c r="H38" s="33">
        <f>IF('Raw Data'!M40="s","s",'Raw Data'!G40)</f>
        <v>3.1941031941000002</v>
      </c>
      <c r="I38" s="33">
        <f>IF('Raw Data'!N40="S","s",'Raw Data'!J40)</f>
        <v>1.5345268541999999</v>
      </c>
      <c r="J38" s="6"/>
      <c r="K38" s="13"/>
      <c r="L38"/>
      <c r="M38" s="12"/>
      <c r="N38"/>
      <c r="O38"/>
      <c r="P38"/>
      <c r="R38" s="3"/>
      <c r="S38" s="3"/>
      <c r="T38" s="3"/>
      <c r="U38" s="3"/>
      <c r="V38" s="3"/>
      <c r="W38" s="3"/>
      <c r="Z38"/>
      <c r="AA38"/>
      <c r="AB38"/>
      <c r="AC38"/>
      <c r="AD38"/>
      <c r="AE38"/>
      <c r="AF38"/>
      <c r="AG38"/>
    </row>
    <row r="39" spans="1:33" x14ac:dyDescent="0.3">
      <c r="A39">
        <v>4</v>
      </c>
      <c r="B39" s="12" t="s">
        <v>0</v>
      </c>
      <c r="C39" s="12" t="str">
        <f t="shared" si="0"/>
        <v>Accidental Falls</v>
      </c>
      <c r="D39" s="12" t="str">
        <f>VLOOKUP(F39,'Labels List'!$A$4:$B$14,2,FALSE)</f>
        <v>Accidental Falls</v>
      </c>
      <c r="E39" s="12" t="str">
        <f>'Raw Data'!A41</f>
        <v>WE Prairie Mountain Health</v>
      </c>
      <c r="F39" s="12" t="str">
        <f>'Raw Data'!B41</f>
        <v>03 Accidental Falls</v>
      </c>
      <c r="G39" s="33">
        <f>IF('Raw Data'!L41="s","s",'Raw Data'!D41)</f>
        <v>28.324697754999999</v>
      </c>
      <c r="H39" s="33">
        <f>IF('Raw Data'!M41="s","s",'Raw Data'!G41)</f>
        <v>30.976430976</v>
      </c>
      <c r="I39" s="33">
        <f>IF('Raw Data'!N41="S","s",'Raw Data'!J41)</f>
        <v>36.148648649000002</v>
      </c>
      <c r="J39" s="6"/>
      <c r="K39" s="13"/>
      <c r="L39"/>
      <c r="M39" s="12"/>
      <c r="N39"/>
      <c r="O39"/>
      <c r="P39"/>
      <c r="R39" s="3"/>
      <c r="S39" s="3"/>
      <c r="T39" s="3"/>
      <c r="U39" s="3"/>
      <c r="V39" s="3"/>
      <c r="W39" s="3"/>
      <c r="Z39"/>
      <c r="AA39"/>
      <c r="AB39"/>
      <c r="AC39"/>
      <c r="AD39"/>
      <c r="AE39"/>
      <c r="AF39"/>
      <c r="AG39"/>
    </row>
    <row r="40" spans="1:33" x14ac:dyDescent="0.3">
      <c r="B40" s="12"/>
      <c r="C40" s="12" t="str">
        <f t="shared" si="0"/>
        <v>Suicide and Self-Inflicted Injury</v>
      </c>
      <c r="D40" s="12" t="str">
        <f>VLOOKUP(F40,'Labels List'!$A$4:$B$14,2,FALSE)</f>
        <v>Suicide and Self-Inflicted Injury</v>
      </c>
      <c r="E40" s="12" t="str">
        <f>'Raw Data'!A42</f>
        <v>WE Prairie Mountain Health</v>
      </c>
      <c r="F40" s="12" t="str">
        <f>'Raw Data'!B42</f>
        <v>09 Suicide and Self-Inflicted Injury</v>
      </c>
      <c r="G40" s="33">
        <f>IF('Raw Data'!L42="s","s",'Raw Data'!D42)</f>
        <v>15.889464594</v>
      </c>
      <c r="H40" s="33">
        <f>IF('Raw Data'!M42="s","s",'Raw Data'!G42)</f>
        <v>19.696969697</v>
      </c>
      <c r="I40" s="33">
        <f>IF('Raw Data'!N42="S","s",'Raw Data'!J42)</f>
        <v>22.128378378000001</v>
      </c>
      <c r="J40" s="6"/>
      <c r="K40" s="13"/>
      <c r="L40"/>
      <c r="M40" s="12"/>
      <c r="N40"/>
      <c r="O40"/>
      <c r="P40"/>
      <c r="R40" s="3"/>
      <c r="S40" s="3"/>
      <c r="T40" s="3"/>
      <c r="U40" s="3"/>
      <c r="V40" s="3"/>
      <c r="W40" s="3"/>
      <c r="Z40"/>
      <c r="AA40"/>
      <c r="AB40"/>
      <c r="AC40"/>
      <c r="AD40"/>
      <c r="AE40"/>
      <c r="AF40"/>
      <c r="AG40"/>
    </row>
    <row r="41" spans="1:33" x14ac:dyDescent="0.3">
      <c r="B41" s="12"/>
      <c r="C41" s="12" t="str">
        <f t="shared" si="0"/>
        <v>Accidental Poisoning</v>
      </c>
      <c r="D41" s="12" t="str">
        <f>VLOOKUP(F41,'Labels List'!$A$4:$B$14,2,FALSE)</f>
        <v>Accidental Poisoning</v>
      </c>
      <c r="E41" s="12" t="str">
        <f>'Raw Data'!A43</f>
        <v>WE Prairie Mountain Health</v>
      </c>
      <c r="F41" s="12" t="str">
        <f>'Raw Data'!B43</f>
        <v>04 Accidental Poisoning</v>
      </c>
      <c r="G41" s="33">
        <f>IF('Raw Data'!L43="s","s",'Raw Data'!D43)</f>
        <v>7.5993091537000002</v>
      </c>
      <c r="H41" s="33">
        <f>IF('Raw Data'!M43="s","s",'Raw Data'!G43)</f>
        <v>10.437710438</v>
      </c>
      <c r="I41" s="33">
        <f>IF('Raw Data'!N43="S","s",'Raw Data'!J43)</f>
        <v>8.7837837838000006</v>
      </c>
      <c r="J41" s="6"/>
      <c r="K41" s="13"/>
      <c r="L41"/>
      <c r="M41" s="12"/>
      <c r="N41"/>
      <c r="O41"/>
      <c r="P41"/>
      <c r="R41" s="3"/>
      <c r="S41" s="3"/>
      <c r="T41" s="3"/>
      <c r="U41" s="3"/>
      <c r="V41" s="3"/>
      <c r="W41" s="3"/>
      <c r="Z41"/>
      <c r="AA41"/>
      <c r="AB41"/>
      <c r="AC41"/>
      <c r="AD41"/>
      <c r="AE41"/>
      <c r="AF41"/>
      <c r="AG41"/>
    </row>
    <row r="42" spans="1:33" x14ac:dyDescent="0.3">
      <c r="B42" s="12"/>
      <c r="C42" s="12" t="str">
        <f t="shared" si="0"/>
        <v>Land Transport Accidents</v>
      </c>
      <c r="D42" s="12" t="str">
        <f>VLOOKUP(F42,'Labels List'!$A$4:$B$14,2,FALSE)</f>
        <v>Land Transport Accidents</v>
      </c>
      <c r="E42" s="12" t="str">
        <f>'Raw Data'!A44</f>
        <v>WE Prairie Mountain Health</v>
      </c>
      <c r="F42" s="12" t="str">
        <f>'Raw Data'!B44</f>
        <v>01 Land Transport Accidents</v>
      </c>
      <c r="G42" s="33">
        <f>IF('Raw Data'!L44="s","s",'Raw Data'!D44)</f>
        <v>21.588946458999999</v>
      </c>
      <c r="H42" s="33">
        <f>IF('Raw Data'!M44="s","s",'Raw Data'!G44)</f>
        <v>17.340067340000001</v>
      </c>
      <c r="I42" s="33">
        <f>IF('Raw Data'!N44="S","s",'Raw Data'!J44)</f>
        <v>12.162162162</v>
      </c>
      <c r="J42" s="6"/>
      <c r="K42" s="13"/>
      <c r="L42"/>
      <c r="M42" s="12"/>
      <c r="N42"/>
      <c r="O42"/>
      <c r="P42"/>
      <c r="R42" s="3"/>
      <c r="S42" s="3"/>
      <c r="T42" s="3"/>
      <c r="U42" s="3"/>
      <c r="V42" s="3"/>
      <c r="W42" s="3"/>
      <c r="Z42"/>
      <c r="AA42"/>
      <c r="AB42"/>
      <c r="AC42"/>
      <c r="AD42"/>
      <c r="AE42"/>
      <c r="AF42"/>
      <c r="AG42"/>
    </row>
    <row r="43" spans="1:33" x14ac:dyDescent="0.3">
      <c r="B43" s="12"/>
      <c r="C43" s="12" t="str">
        <f t="shared" si="0"/>
        <v>Natural and Environmental Factors</v>
      </c>
      <c r="D43" s="12" t="str">
        <f>VLOOKUP(F43,'Labels List'!$A$4:$B$14,2,FALSE)</f>
        <v>Natural and Environmental Factors</v>
      </c>
      <c r="E43" s="12" t="str">
        <f>'Raw Data'!A45</f>
        <v>WE Prairie Mountain Health</v>
      </c>
      <c r="F43" s="12" t="str">
        <f>'Raw Data'!B45</f>
        <v>08 Accidents Due to Natural and Environmental Factors</v>
      </c>
      <c r="G43" s="33">
        <f>IF('Raw Data'!L45="s","s",'Raw Data'!D45)</f>
        <v>13.989637306000001</v>
      </c>
      <c r="H43" s="33">
        <f>IF('Raw Data'!M45="s","s",'Raw Data'!G45)</f>
        <v>10.269360269</v>
      </c>
      <c r="I43" s="33">
        <f>IF('Raw Data'!N45="S","s",'Raw Data'!J45)</f>
        <v>9.7972972973000001</v>
      </c>
      <c r="J43" s="6"/>
      <c r="K43" s="13"/>
      <c r="L43"/>
      <c r="M43" s="12"/>
      <c r="N43"/>
      <c r="O43"/>
      <c r="P43"/>
      <c r="R43" s="3"/>
      <c r="S43" s="3"/>
      <c r="T43" s="3"/>
      <c r="U43" s="3"/>
      <c r="V43" s="3"/>
      <c r="W43" s="3"/>
      <c r="Z43"/>
      <c r="AA43"/>
      <c r="AB43"/>
      <c r="AC43"/>
      <c r="AD43"/>
      <c r="AE43"/>
      <c r="AF43"/>
      <c r="AG43"/>
    </row>
    <row r="44" spans="1:33" x14ac:dyDescent="0.3">
      <c r="B44" s="12"/>
      <c r="C44" s="12" t="str">
        <f t="shared" si="0"/>
        <v>Assault and Injuries</v>
      </c>
      <c r="D44" s="12" t="str">
        <f>VLOOKUP(F44,'Labels List'!$A$4:$B$14,2,FALSE)</f>
        <v>Assault and Injuries</v>
      </c>
      <c r="E44" s="12" t="str">
        <f>'Raw Data'!A46</f>
        <v>WE Prairie Mountain Health</v>
      </c>
      <c r="F44" s="12" t="str">
        <f>'Raw Data'!B46</f>
        <v>10 Assault and Injuries Inflicted by Others</v>
      </c>
      <c r="G44" s="33">
        <f>IF('Raw Data'!L46="s","s",'Raw Data'!D46)</f>
        <v>3.2815198618000001</v>
      </c>
      <c r="H44" s="33">
        <f>IF('Raw Data'!M46="s","s",'Raw Data'!G46)</f>
        <v>3.5353535354000001</v>
      </c>
      <c r="I44" s="33">
        <f>IF('Raw Data'!N46="S","s",'Raw Data'!J46)</f>
        <v>2.8716216216000001</v>
      </c>
      <c r="J44" s="6"/>
      <c r="K44" s="13"/>
      <c r="L44"/>
      <c r="M44" s="12"/>
      <c r="N44"/>
      <c r="O44"/>
      <c r="P44"/>
      <c r="R44" s="3"/>
      <c r="S44" s="3"/>
      <c r="T44" s="3"/>
      <c r="U44" s="3"/>
      <c r="V44" s="3"/>
      <c r="W44" s="3"/>
      <c r="Z44"/>
      <c r="AA44"/>
      <c r="AB44"/>
      <c r="AC44"/>
      <c r="AD44"/>
      <c r="AE44"/>
      <c r="AF44"/>
      <c r="AG44"/>
    </row>
    <row r="45" spans="1:33" x14ac:dyDescent="0.3">
      <c r="B45" s="12"/>
      <c r="C45" s="12" t="str">
        <f t="shared" si="0"/>
        <v>Suffocation and Breathing Threat</v>
      </c>
      <c r="D45" s="12" t="str">
        <f>VLOOKUP(F45,'Labels List'!$A$4:$B$14,2,FALSE)</f>
        <v>Suffocation and Breathing Threat</v>
      </c>
      <c r="E45" s="12" t="str">
        <f>'Raw Data'!A47</f>
        <v>WE Prairie Mountain Health</v>
      </c>
      <c r="F45" s="12" t="str">
        <f>'Raw Data'!B47</f>
        <v>06 Accidental Suffocation, Choking and Other Threats to Breathing</v>
      </c>
      <c r="G45" s="33">
        <f>IF('Raw Data'!L47="s","s",'Raw Data'!D47)</f>
        <v>1.0362694300999999</v>
      </c>
      <c r="H45" s="33">
        <f>IF('Raw Data'!M47="s","s",'Raw Data'!G47)</f>
        <v>1.6835016835000001</v>
      </c>
      <c r="I45" s="33">
        <f>IF('Raw Data'!N47="S","s",'Raw Data'!J47)</f>
        <v>3.2094594595000001</v>
      </c>
      <c r="J45" s="6"/>
      <c r="K45" s="13"/>
      <c r="L45"/>
      <c r="M45" s="12"/>
      <c r="N45"/>
      <c r="O45"/>
      <c r="P45"/>
      <c r="R45" s="3"/>
      <c r="S45" s="3"/>
      <c r="T45" s="3"/>
      <c r="U45" s="3"/>
      <c r="V45" s="3"/>
      <c r="W45" s="3"/>
      <c r="Z45"/>
      <c r="AA45"/>
      <c r="AB45"/>
      <c r="AC45"/>
      <c r="AD45"/>
      <c r="AE45"/>
      <c r="AF45"/>
      <c r="AG45"/>
    </row>
    <row r="46" spans="1:33" x14ac:dyDescent="0.3">
      <c r="B46" s="12"/>
      <c r="C46" s="12" t="str">
        <f t="shared" si="0"/>
        <v>Undetermined Intent Events</v>
      </c>
      <c r="D46" s="12" t="str">
        <f>VLOOKUP(F46,'Labels List'!$A$4:$B$14,2,FALSE)</f>
        <v>Undetermined Intent Events</v>
      </c>
      <c r="E46" s="12" t="str">
        <f>'Raw Data'!A48</f>
        <v>WE Prairie Mountain Health</v>
      </c>
      <c r="F46" s="12" t="str">
        <f>'Raw Data'!B48</f>
        <v>11 Event of Undetermined Intent</v>
      </c>
      <c r="G46" s="33">
        <f>IF('Raw Data'!L48="s","s",'Raw Data'!D48)</f>
        <v>4.6632124352000002</v>
      </c>
      <c r="H46" s="33">
        <f>IF('Raw Data'!M48="s","s",'Raw Data'!G48)</f>
        <v>2.0202020202000002</v>
      </c>
      <c r="I46" s="33">
        <f>IF('Raw Data'!N48="S","s",'Raw Data'!J48)</f>
        <v>1.5202702702999999</v>
      </c>
      <c r="J46" s="6"/>
      <c r="K46" s="13"/>
      <c r="L46"/>
      <c r="M46" s="12"/>
      <c r="N46"/>
      <c r="O46"/>
      <c r="P46"/>
      <c r="R46" s="3"/>
      <c r="S46" s="3"/>
      <c r="T46" s="3"/>
      <c r="U46" s="3"/>
      <c r="V46" s="3"/>
      <c r="W46" s="3"/>
      <c r="Z46"/>
      <c r="AA46"/>
      <c r="AB46"/>
      <c r="AC46"/>
      <c r="AD46"/>
      <c r="AE46"/>
      <c r="AF46"/>
      <c r="AG46"/>
    </row>
    <row r="47" spans="1:33" x14ac:dyDescent="0.3">
      <c r="B47" s="12"/>
      <c r="C47" s="12" t="str">
        <f t="shared" si="0"/>
        <v>Fire and Flames</v>
      </c>
      <c r="D47" s="12" t="str">
        <f>VLOOKUP(F47,'Labels List'!$A$4:$B$14,2,FALSE)</f>
        <v>Fire and Flames</v>
      </c>
      <c r="E47" s="12" t="str">
        <f>'Raw Data'!A49</f>
        <v>WE Prairie Mountain Health</v>
      </c>
      <c r="F47" s="12" t="str">
        <f>'Raw Data'!B49</f>
        <v>07 Accidents Caused by Fire and Flames</v>
      </c>
      <c r="G47" s="33">
        <f>IF('Raw Data'!L49="s","s",'Raw Data'!D49)</f>
        <v>1.5544041450999999</v>
      </c>
      <c r="H47" s="33">
        <f>IF('Raw Data'!M49="s","s",'Raw Data'!G49)</f>
        <v>2.0202020202000002</v>
      </c>
      <c r="I47" s="33">
        <f>IF('Raw Data'!N49="S","s",'Raw Data'!J49)</f>
        <v>1.8581081080999999</v>
      </c>
      <c r="J47" s="6"/>
      <c r="K47" s="13"/>
      <c r="L47"/>
      <c r="M47" s="12"/>
      <c r="N47"/>
      <c r="O47"/>
      <c r="P47"/>
      <c r="R47" s="3"/>
      <c r="S47" s="3"/>
      <c r="T47" s="3"/>
      <c r="U47" s="3"/>
      <c r="V47" s="3"/>
      <c r="W47" s="3"/>
      <c r="Z47"/>
      <c r="AA47"/>
      <c r="AB47"/>
      <c r="AC47"/>
      <c r="AD47"/>
      <c r="AE47"/>
      <c r="AF47"/>
      <c r="AG47"/>
    </row>
    <row r="48" spans="1:33" x14ac:dyDescent="0.3">
      <c r="B48" s="12"/>
      <c r="C48" s="12" t="str">
        <f t="shared" si="0"/>
        <v>Drowning and Submersion (s)</v>
      </c>
      <c r="D48" s="12" t="str">
        <f>VLOOKUP(F48,'Labels List'!$A$4:$B$14,2,FALSE)</f>
        <v>Drowning and Submersion</v>
      </c>
      <c r="E48" s="12" t="str">
        <f>'Raw Data'!A50</f>
        <v>WE Prairie Mountain Health</v>
      </c>
      <c r="F48" s="12" t="str">
        <f>'Raw Data'!B50</f>
        <v>05 Accidental Drowning and Submersion</v>
      </c>
      <c r="G48" s="33" t="str">
        <f>IF('Raw Data'!L50="s","s",'Raw Data'!D50)</f>
        <v>s</v>
      </c>
      <c r="H48" s="33" t="str">
        <f>IF('Raw Data'!M50="s","s",'Raw Data'!G50)</f>
        <v>s</v>
      </c>
      <c r="I48" s="33" t="str">
        <f>IF('Raw Data'!N50="S","s",'Raw Data'!J50)</f>
        <v>s</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Data'!D51)</f>
        <v>2.0725388600999999</v>
      </c>
      <c r="H49" s="33">
        <f>IF('Raw Data'!M51="s","s",'Raw Data'!G51)</f>
        <v>2.0202020202000002</v>
      </c>
      <c r="I49" s="33">
        <f>IF('Raw Data'!N51="S","s",'Raw Data'!J51)</f>
        <v>1.5202702702999999</v>
      </c>
      <c r="J49" s="6"/>
      <c r="K49" s="13"/>
      <c r="L49"/>
      <c r="M49" s="12"/>
      <c r="N49"/>
      <c r="O49"/>
      <c r="P49"/>
      <c r="R49" s="3"/>
      <c r="S49" s="3"/>
      <c r="T49" s="3"/>
      <c r="U49" s="3"/>
      <c r="V49" s="3"/>
      <c r="W49" s="3"/>
      <c r="Z49"/>
      <c r="AA49"/>
      <c r="AB49"/>
      <c r="AC49"/>
      <c r="AD49"/>
      <c r="AE49"/>
      <c r="AF49"/>
      <c r="AG49"/>
    </row>
    <row r="50" spans="1:33" x14ac:dyDescent="0.3">
      <c r="A50">
        <v>5</v>
      </c>
      <c r="B50" s="12" t="s">
        <v>0</v>
      </c>
      <c r="C50" s="12" t="str">
        <f t="shared" si="0"/>
        <v>Accidental Falls</v>
      </c>
      <c r="D50" s="12" t="str">
        <f>VLOOKUP(F50,'Labels List'!$A$4:$B$14,2,FALSE)</f>
        <v>Accidental Falls</v>
      </c>
      <c r="E50" s="12" t="str">
        <f>'Raw Data'!A52</f>
        <v>NO Northern Health Region</v>
      </c>
      <c r="F50" s="12" t="str">
        <f>'Raw Data'!B52</f>
        <v>03 Accidental Falls</v>
      </c>
      <c r="G50" s="33">
        <f>IF('Raw Data'!L52="s","s",'Raw Data'!D52)</f>
        <v>7.3604060913999998</v>
      </c>
      <c r="H50" s="33">
        <f>IF('Raw Data'!M52="s","s",'Raw Data'!G52)</f>
        <v>5</v>
      </c>
      <c r="I50" s="33">
        <f>IF('Raw Data'!N52="S","s",'Raw Data'!J52)</f>
        <v>7.2776280323</v>
      </c>
      <c r="J50" s="6"/>
      <c r="K50" s="13"/>
      <c r="L50"/>
      <c r="M50" s="12"/>
      <c r="N50"/>
      <c r="O50"/>
      <c r="P50"/>
      <c r="R50" s="3"/>
      <c r="S50" s="3"/>
      <c r="T50" s="3"/>
      <c r="U50" s="3"/>
      <c r="V50" s="3"/>
      <c r="W50" s="3"/>
      <c r="Z50"/>
      <c r="AA50"/>
      <c r="AB50"/>
      <c r="AC50"/>
      <c r="AD50"/>
      <c r="AE50"/>
      <c r="AF50"/>
      <c r="AG50"/>
    </row>
    <row r="51" spans="1:33" x14ac:dyDescent="0.3">
      <c r="B51" s="12"/>
      <c r="C51" s="12" t="str">
        <f t="shared" si="0"/>
        <v>Suicide and Self-Inflicted Injury</v>
      </c>
      <c r="D51" s="12" t="str">
        <f>VLOOKUP(F51,'Labels List'!$A$4:$B$14,2,FALSE)</f>
        <v>Suicide and Self-Inflicted Injury</v>
      </c>
      <c r="E51" s="12" t="str">
        <f>'Raw Data'!A53</f>
        <v>NO Northern Health Region</v>
      </c>
      <c r="F51" s="12" t="str">
        <f>'Raw Data'!B53</f>
        <v>09 Suicide and Self-Inflicted Injury</v>
      </c>
      <c r="G51" s="33">
        <f>IF('Raw Data'!L53="s","s",'Raw Data'!D53)</f>
        <v>29.695431471999999</v>
      </c>
      <c r="H51" s="33">
        <f>IF('Raw Data'!M53="s","s",'Raw Data'!G53)</f>
        <v>34.444444443999998</v>
      </c>
      <c r="I51" s="33">
        <f>IF('Raw Data'!N53="S","s",'Raw Data'!J53)</f>
        <v>35.309973046000003</v>
      </c>
      <c r="J51" s="6"/>
      <c r="K51" s="13"/>
      <c r="L51"/>
      <c r="M51" s="12"/>
      <c r="N51"/>
      <c r="O51"/>
      <c r="P51"/>
      <c r="R51" s="3"/>
      <c r="S51" s="3"/>
      <c r="T51" s="3"/>
      <c r="U51" s="3"/>
      <c r="V51" s="3"/>
      <c r="W51" s="3"/>
      <c r="Z51"/>
      <c r="AA51"/>
      <c r="AB51"/>
      <c r="AC51"/>
      <c r="AD51"/>
      <c r="AE51"/>
      <c r="AF51"/>
      <c r="AG51"/>
    </row>
    <row r="52" spans="1:33" x14ac:dyDescent="0.3">
      <c r="B52" s="12"/>
      <c r="C52" s="12" t="str">
        <f t="shared" si="0"/>
        <v>Accidental Poisoning</v>
      </c>
      <c r="D52" s="12" t="str">
        <f>VLOOKUP(F52,'Labels List'!$A$4:$B$14,2,FALSE)</f>
        <v>Accidental Poisoning</v>
      </c>
      <c r="E52" s="12" t="str">
        <f>'Raw Data'!A54</f>
        <v>NO Northern Health Region</v>
      </c>
      <c r="F52" s="12" t="str">
        <f>'Raw Data'!B54</f>
        <v>04 Accidental Poisoning</v>
      </c>
      <c r="G52" s="33">
        <f>IF('Raw Data'!L54="s","s",'Raw Data'!D54)</f>
        <v>14.467005076</v>
      </c>
      <c r="H52" s="33">
        <f>IF('Raw Data'!M54="s","s",'Raw Data'!G54)</f>
        <v>14.444444444</v>
      </c>
      <c r="I52" s="33">
        <f>IF('Raw Data'!N54="S","s",'Raw Data'!J54)</f>
        <v>14.824797844000001</v>
      </c>
      <c r="J52" s="6"/>
      <c r="K52" s="13"/>
      <c r="L52"/>
      <c r="M52" s="12"/>
      <c r="N52"/>
      <c r="O52"/>
      <c r="P52"/>
      <c r="R52" s="3"/>
      <c r="S52" s="3"/>
      <c r="T52" s="3"/>
      <c r="U52" s="3"/>
      <c r="V52" s="3"/>
      <c r="W52" s="3"/>
      <c r="Z52"/>
      <c r="AA52"/>
      <c r="AB52"/>
      <c r="AC52"/>
      <c r="AD52"/>
      <c r="AE52"/>
      <c r="AF52"/>
      <c r="AG52"/>
    </row>
    <row r="53" spans="1:33" x14ac:dyDescent="0.3">
      <c r="B53" s="12"/>
      <c r="C53" s="12" t="str">
        <f t="shared" si="0"/>
        <v>Land Transport Accidents</v>
      </c>
      <c r="D53" s="12" t="str">
        <f>VLOOKUP(F53,'Labels List'!$A$4:$B$14,2,FALSE)</f>
        <v>Land Transport Accidents</v>
      </c>
      <c r="E53" s="12" t="str">
        <f>'Raw Data'!A55</f>
        <v>NO Northern Health Region</v>
      </c>
      <c r="F53" s="12" t="str">
        <f>'Raw Data'!B55</f>
        <v>01 Land Transport Accidents</v>
      </c>
      <c r="G53" s="33">
        <f>IF('Raw Data'!L55="s","s",'Raw Data'!D55)</f>
        <v>11.928934010000001</v>
      </c>
      <c r="H53" s="33">
        <f>IF('Raw Data'!M55="s","s",'Raw Data'!G55)</f>
        <v>12.5</v>
      </c>
      <c r="I53" s="33">
        <f>IF('Raw Data'!N55="S","s",'Raw Data'!J55)</f>
        <v>9.7035040431000006</v>
      </c>
      <c r="J53" s="6"/>
      <c r="K53" s="13"/>
      <c r="L53"/>
      <c r="M53" s="12"/>
      <c r="N53"/>
      <c r="O53"/>
      <c r="P53"/>
      <c r="R53" s="3"/>
      <c r="S53" s="3"/>
      <c r="T53" s="3"/>
      <c r="U53" s="3"/>
      <c r="V53" s="3"/>
      <c r="W53" s="3"/>
      <c r="Z53"/>
      <c r="AA53"/>
      <c r="AB53"/>
      <c r="AC53"/>
      <c r="AD53"/>
      <c r="AE53"/>
      <c r="AF53"/>
      <c r="AG53"/>
    </row>
    <row r="54" spans="1:33" x14ac:dyDescent="0.3">
      <c r="B54" s="12"/>
      <c r="C54" s="12" t="str">
        <f t="shared" si="0"/>
        <v>Natural and Environmental Factors</v>
      </c>
      <c r="D54" s="12" t="str">
        <f>VLOOKUP(F54,'Labels List'!$A$4:$B$14,2,FALSE)</f>
        <v>Natural and Environmental Factors</v>
      </c>
      <c r="E54" s="12" t="str">
        <f>'Raw Data'!A56</f>
        <v>NO Northern Health Region</v>
      </c>
      <c r="F54" s="12" t="str">
        <f>'Raw Data'!B56</f>
        <v>08 Accidents Due to Natural and Environmental Factors</v>
      </c>
      <c r="G54" s="33">
        <f>IF('Raw Data'!L56="s","s",'Raw Data'!D56)</f>
        <v>2.0304568528</v>
      </c>
      <c r="H54" s="33">
        <f>IF('Raw Data'!M56="s","s",'Raw Data'!G56)</f>
        <v>7.2222222222000001</v>
      </c>
      <c r="I54" s="33">
        <f>IF('Raw Data'!N56="S","s",'Raw Data'!J56)</f>
        <v>7.2776280323</v>
      </c>
      <c r="J54" s="6"/>
      <c r="K54" s="13"/>
      <c r="L54"/>
      <c r="M54" s="12"/>
      <c r="N54"/>
      <c r="O54"/>
      <c r="P54"/>
      <c r="R54" s="3"/>
      <c r="S54" s="3"/>
      <c r="T54" s="3"/>
      <c r="U54" s="3"/>
      <c r="V54" s="3"/>
      <c r="W54" s="3"/>
      <c r="Z54"/>
      <c r="AA54"/>
      <c r="AB54"/>
      <c r="AC54"/>
      <c r="AD54"/>
      <c r="AE54"/>
      <c r="AF54"/>
      <c r="AG54"/>
    </row>
    <row r="55" spans="1:33" x14ac:dyDescent="0.3">
      <c r="B55" s="12"/>
      <c r="C55" s="12" t="str">
        <f t="shared" si="0"/>
        <v>Assault and Injuries</v>
      </c>
      <c r="D55" s="12" t="str">
        <f>VLOOKUP(F55,'Labels List'!$A$4:$B$14,2,FALSE)</f>
        <v>Assault and Injuries</v>
      </c>
      <c r="E55" s="12" t="str">
        <f>'Raw Data'!A57</f>
        <v>NO Northern Health Region</v>
      </c>
      <c r="F55" s="12" t="str">
        <f>'Raw Data'!B57</f>
        <v>10 Assault and Injuries Inflicted by Others</v>
      </c>
      <c r="G55" s="33">
        <f>IF('Raw Data'!L57="s","s",'Raw Data'!D57)</f>
        <v>14.720812183</v>
      </c>
      <c r="H55" s="33">
        <f>IF('Raw Data'!M57="s","s",'Raw Data'!G57)</f>
        <v>10.833333333000001</v>
      </c>
      <c r="I55" s="33">
        <f>IF('Raw Data'!N57="S","s",'Raw Data'!J57)</f>
        <v>14.016172507</v>
      </c>
      <c r="J55" s="6"/>
      <c r="K55" s="13"/>
      <c r="L55"/>
      <c r="M55" s="12"/>
      <c r="N55"/>
      <c r="O55"/>
      <c r="P55"/>
      <c r="R55" s="3"/>
      <c r="S55" s="3"/>
      <c r="T55" s="3"/>
      <c r="U55" s="3"/>
      <c r="V55" s="3"/>
      <c r="W55" s="3"/>
      <c r="Z55"/>
      <c r="AA55"/>
      <c r="AB55"/>
      <c r="AC55"/>
      <c r="AD55"/>
      <c r="AE55"/>
      <c r="AF55"/>
      <c r="AG55"/>
    </row>
    <row r="56" spans="1:33" x14ac:dyDescent="0.3">
      <c r="B56" s="12"/>
      <c r="C56" s="12" t="str">
        <f t="shared" si="0"/>
        <v>Suffocation and Breathing Threat (s)</v>
      </c>
      <c r="D56" s="12" t="str">
        <f>VLOOKUP(F56,'Labels List'!$A$4:$B$14,2,FALSE)</f>
        <v>Suffocation and Breathing Threat</v>
      </c>
      <c r="E56" s="12" t="str">
        <f>'Raw Data'!A58</f>
        <v>NO Northern Health Region</v>
      </c>
      <c r="F56" s="12" t="str">
        <f>'Raw Data'!B58</f>
        <v>06 Accidental Suffocation, Choking and Other Threats to Breathing</v>
      </c>
      <c r="G56" s="33">
        <f>IF('Raw Data'!L58="s","s",'Raw Data'!D58)</f>
        <v>1.5228426396000001</v>
      </c>
      <c r="H56" s="33" t="str">
        <f>IF('Raw Data'!M58="s","s",'Raw Data'!G58)</f>
        <v>s</v>
      </c>
      <c r="I56" s="33">
        <f>IF('Raw Data'!N58="S","s",'Raw Data'!J58)</f>
        <v>2.1563342317999998</v>
      </c>
      <c r="J56" s="6"/>
      <c r="K56" s="13"/>
      <c r="L56"/>
      <c r="M56" s="12"/>
      <c r="N56"/>
      <c r="O56"/>
      <c r="P56"/>
      <c r="R56" s="3"/>
      <c r="S56" s="3"/>
      <c r="T56" s="3"/>
      <c r="U56" s="3"/>
      <c r="V56" s="3"/>
      <c r="W56" s="3"/>
      <c r="Z56"/>
      <c r="AA56"/>
      <c r="AB56"/>
      <c r="AC56"/>
      <c r="AD56"/>
      <c r="AE56"/>
      <c r="AF56"/>
      <c r="AG56"/>
    </row>
    <row r="57" spans="1:33" x14ac:dyDescent="0.3">
      <c r="B57" s="12"/>
      <c r="C57" s="12" t="str">
        <f t="shared" si="0"/>
        <v>Undetermined Intent Events (s)</v>
      </c>
      <c r="D57" s="12" t="str">
        <f>VLOOKUP(F57,'Labels List'!$A$4:$B$14,2,FALSE)</f>
        <v>Undetermined Intent Events</v>
      </c>
      <c r="E57" s="12" t="str">
        <f>'Raw Data'!A59</f>
        <v>NO Northern Health Region</v>
      </c>
      <c r="F57" s="12" t="str">
        <f>'Raw Data'!B59</f>
        <v>11 Event of Undetermined Intent</v>
      </c>
      <c r="G57" s="33">
        <f>IF('Raw Data'!L59="s","s",'Raw Data'!D59)</f>
        <v>5.3299492386000002</v>
      </c>
      <c r="H57" s="33">
        <f>IF('Raw Data'!M59="s","s",'Raw Data'!G59)</f>
        <v>5</v>
      </c>
      <c r="I57" s="33" t="str">
        <f>IF('Raw Data'!N59="S","s",'Raw Data'!J59)</f>
        <v>s</v>
      </c>
      <c r="J57" s="6"/>
      <c r="K57" s="13"/>
      <c r="L57"/>
      <c r="M57" s="12"/>
      <c r="N57"/>
      <c r="O57"/>
      <c r="P57"/>
      <c r="R57" s="3"/>
      <c r="S57" s="3"/>
      <c r="T57" s="3"/>
      <c r="U57" s="3"/>
      <c r="V57" s="3"/>
      <c r="W57" s="3"/>
      <c r="Z57"/>
      <c r="AA57"/>
      <c r="AB57"/>
      <c r="AC57"/>
      <c r="AD57"/>
      <c r="AE57"/>
      <c r="AF57"/>
      <c r="AG57"/>
    </row>
    <row r="58" spans="1:33" x14ac:dyDescent="0.3">
      <c r="B58" s="12"/>
      <c r="C58" s="12" t="str">
        <f t="shared" si="0"/>
        <v>Fire and Flames</v>
      </c>
      <c r="D58" s="12" t="str">
        <f>VLOOKUP(F58,'Labels List'!$A$4:$B$14,2,FALSE)</f>
        <v>Fire and Flames</v>
      </c>
      <c r="E58" s="10" t="str">
        <f>'Raw Data'!A60</f>
        <v>NO Northern Health Region</v>
      </c>
      <c r="F58" s="10" t="str">
        <f>'Raw Data'!B60</f>
        <v>07 Accidents Caused by Fire and Flames</v>
      </c>
      <c r="G58" s="33">
        <f>IF('Raw Data'!L60="s","s",'Raw Data'!D60)</f>
        <v>5.5837563452000003</v>
      </c>
      <c r="H58" s="33">
        <f>IF('Raw Data'!M60="s","s",'Raw Data'!G60)</f>
        <v>2.2222222222000001</v>
      </c>
      <c r="I58" s="33">
        <f>IF('Raw Data'!N60="S","s",'Raw Data'!J60)</f>
        <v>3.7735849056999999</v>
      </c>
      <c r="Q58" s="13"/>
      <c r="AF58"/>
      <c r="AG58"/>
    </row>
    <row r="59" spans="1:33" x14ac:dyDescent="0.3">
      <c r="B59" s="12"/>
      <c r="C59" s="12" t="str">
        <f t="shared" si="0"/>
        <v>Drowning and Submersion</v>
      </c>
      <c r="D59" s="12" t="str">
        <f>VLOOKUP(F59,'Labels List'!$A$4:$B$14,2,FALSE)</f>
        <v>Drowning and Submersion</v>
      </c>
      <c r="E59" s="10" t="str">
        <f>'Raw Data'!A61</f>
        <v>NO Northern Health Region</v>
      </c>
      <c r="F59" s="10" t="str">
        <f>'Raw Data'!B61</f>
        <v>05 Accidental Drowning and Submersion</v>
      </c>
      <c r="G59" s="33">
        <f>IF('Raw Data'!L61="s","s",'Raw Data'!D61)</f>
        <v>4.0609137056</v>
      </c>
      <c r="H59" s="33">
        <f>IF('Raw Data'!M61="s","s",'Raw Data'!G61)</f>
        <v>6.1111111110999996</v>
      </c>
      <c r="I59" s="33">
        <f>IF('Raw Data'!N61="S","s",'Raw Data'!J61)</f>
        <v>3.7735849056999999</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3">
        <f>IF('Raw Data'!L62="s","s",'Raw Data'!D62)</f>
        <v>3.2994923857999998</v>
      </c>
      <c r="H60" s="33">
        <f>IF('Raw Data'!M62="s","s",'Raw Data'!G62)</f>
        <v>2.2222222222000001</v>
      </c>
      <c r="I60" s="33">
        <f>IF('Raw Data'!N62="S","s",'Raw Data'!J62)</f>
        <v>1.8867924528</v>
      </c>
      <c r="L60" s="3"/>
    </row>
    <row r="61" spans="1:33" x14ac:dyDescent="0.3">
      <c r="A61">
        <v>6</v>
      </c>
      <c r="B61" s="12" t="s">
        <v>0</v>
      </c>
      <c r="C61" s="12" t="str">
        <f t="shared" si="0"/>
        <v>Accidental Falls</v>
      </c>
      <c r="D61" s="12" t="str">
        <f>VLOOKUP(F61,'Labels List'!$A$4:$B$14,2,FALSE)</f>
        <v>Accidental Falls</v>
      </c>
      <c r="E61" s="10" t="str">
        <f>'Raw Data'!A63</f>
        <v>Z Manitoba</v>
      </c>
      <c r="F61" s="10" t="str">
        <f>'Raw Data'!B63</f>
        <v>03 Accidental Falls</v>
      </c>
      <c r="G61" s="33">
        <f>IF('Raw Data'!L63="s","s",'Raw Data'!D63)</f>
        <v>25.401498928999999</v>
      </c>
      <c r="H61" s="33">
        <f>IF('Raw Data'!M63="s","s",'Raw Data'!G63)</f>
        <v>26.799140709</v>
      </c>
      <c r="I61" s="33">
        <f>IF('Raw Data'!N63="S","s",'Raw Data'!J63)</f>
        <v>28.363832078000002</v>
      </c>
    </row>
    <row r="62" spans="1:33" x14ac:dyDescent="0.3">
      <c r="B62" s="12"/>
      <c r="C62" s="12" t="str">
        <f t="shared" si="0"/>
        <v>Suicide and Self-Inflicted Injury</v>
      </c>
      <c r="D62" s="12" t="str">
        <f>VLOOKUP(F62,'Labels List'!$A$4:$B$14,2,FALSE)</f>
        <v>Suicide and Self-Inflicted Injury</v>
      </c>
      <c r="E62" s="10" t="str">
        <f>'Raw Data'!A64</f>
        <v>Z Manitoba</v>
      </c>
      <c r="F62" s="10" t="str">
        <f>'Raw Data'!B64</f>
        <v>09 Suicide and Self-Inflicted Injury</v>
      </c>
      <c r="G62" s="33">
        <f>IF('Raw Data'!L64="s","s",'Raw Data'!D64)</f>
        <v>20.503211991000001</v>
      </c>
      <c r="H62" s="33">
        <f>IF('Raw Data'!M64="s","s",'Raw Data'!G64)</f>
        <v>22.771213749000001</v>
      </c>
      <c r="I62" s="33">
        <f>IF('Raw Data'!N64="S","s",'Raw Data'!J64)</f>
        <v>22.954790097</v>
      </c>
    </row>
    <row r="63" spans="1:33" x14ac:dyDescent="0.3">
      <c r="B63" s="12"/>
      <c r="C63" s="12" t="str">
        <f t="shared" si="0"/>
        <v>Accidental Poisoning</v>
      </c>
      <c r="D63" s="12" t="str">
        <f>VLOOKUP(F63,'Labels List'!$A$4:$B$14,2,FALSE)</f>
        <v>Accidental Poisoning</v>
      </c>
      <c r="E63" s="10" t="str">
        <f>'Raw Data'!A65</f>
        <v>Z Manitoba</v>
      </c>
      <c r="F63" s="10" t="str">
        <f>'Raw Data'!B65</f>
        <v>04 Accidental Poisoning</v>
      </c>
      <c r="G63" s="33">
        <f>IF('Raw Data'!L65="s","s",'Raw Data'!D65)</f>
        <v>12.928265525</v>
      </c>
      <c r="H63" s="33">
        <f>IF('Raw Data'!M65="s","s",'Raw Data'!G65)</f>
        <v>14.017185822</v>
      </c>
      <c r="I63" s="33">
        <f>IF('Raw Data'!N65="S","s",'Raw Data'!J65)</f>
        <v>15.36598493</v>
      </c>
    </row>
    <row r="64" spans="1:33" x14ac:dyDescent="0.3">
      <c r="B64" s="12"/>
      <c r="C64" s="12" t="str">
        <f t="shared" si="0"/>
        <v>Land Transport Accidents</v>
      </c>
      <c r="D64" s="12" t="str">
        <f>VLOOKUP(F64,'Labels List'!$A$4:$B$14,2,FALSE)</f>
        <v>Land Transport Accidents</v>
      </c>
      <c r="E64" s="10" t="str">
        <f>'Raw Data'!A66</f>
        <v>Z Manitoba</v>
      </c>
      <c r="F64" s="10" t="str">
        <f>'Raw Data'!B66</f>
        <v>01 Land Transport Accidents</v>
      </c>
      <c r="G64" s="33">
        <f>IF('Raw Data'!L66="s","s",'Raw Data'!D66)</f>
        <v>14.400428266</v>
      </c>
      <c r="H64" s="33">
        <f>IF('Raw Data'!M66="s","s",'Raw Data'!G66)</f>
        <v>12.755102041000001</v>
      </c>
      <c r="I64" s="33">
        <f>IF('Raw Data'!N66="S","s",'Raw Data'!J66)</f>
        <v>10.844994617999999</v>
      </c>
    </row>
    <row r="65" spans="2:9" x14ac:dyDescent="0.3">
      <c r="B65" s="12"/>
      <c r="C65" s="12" t="str">
        <f t="shared" si="0"/>
        <v>Natural and Environmental Factors</v>
      </c>
      <c r="D65" s="12" t="str">
        <f>VLOOKUP(F65,'Labels List'!$A$4:$B$14,2,FALSE)</f>
        <v>Natural and Environmental Factors</v>
      </c>
      <c r="E65" s="10" t="str">
        <f>'Raw Data'!A67</f>
        <v>Z Manitoba</v>
      </c>
      <c r="F65" s="10" t="str">
        <f>'Raw Data'!B67</f>
        <v>08 Accidents Due to Natural and Environmental Factors</v>
      </c>
      <c r="G65" s="33">
        <f>IF('Raw Data'!L67="s","s",'Raw Data'!D67)</f>
        <v>7.2537473232999998</v>
      </c>
      <c r="H65" s="33">
        <f>IF('Raw Data'!M67="s","s",'Raw Data'!G67)</f>
        <v>7.3308270676999996</v>
      </c>
      <c r="I65" s="33">
        <f>IF('Raw Data'!N67="S","s",'Raw Data'!J67)</f>
        <v>7.6157158235000004</v>
      </c>
    </row>
    <row r="66" spans="2:9" x14ac:dyDescent="0.3">
      <c r="B66" s="12"/>
      <c r="C66" s="12" t="str">
        <f t="shared" si="0"/>
        <v>Assault and Injuries</v>
      </c>
      <c r="D66" s="12" t="str">
        <f>VLOOKUP(F66,'Labels List'!$A$4:$B$14,2,FALSE)</f>
        <v>Assault and Injuries</v>
      </c>
      <c r="E66" s="10" t="str">
        <f>'Raw Data'!A68</f>
        <v>Z Manitoba</v>
      </c>
      <c r="F66" s="10" t="str">
        <f>'Raw Data'!B68</f>
        <v>10 Assault and Injuries Inflicted by Others</v>
      </c>
      <c r="G66" s="33">
        <f>IF('Raw Data'!L68="s","s",'Raw Data'!D68)</f>
        <v>6.8254817987000003</v>
      </c>
      <c r="H66" s="33">
        <f>IF('Raw Data'!M68="s","s",'Raw Data'!G68)</f>
        <v>5.6390977443999999</v>
      </c>
      <c r="I66" s="33">
        <f>IF('Raw Data'!N68="S","s",'Raw Data'!J68)</f>
        <v>6.5931108718999996</v>
      </c>
    </row>
    <row r="67" spans="2:9" x14ac:dyDescent="0.3">
      <c r="B67" s="12"/>
      <c r="C67" s="12" t="str">
        <f t="shared" si="0"/>
        <v>Suffocation and Breathing Threat</v>
      </c>
      <c r="D67" s="12" t="str">
        <f>VLOOKUP(F67,'Labels List'!$A$4:$B$14,2,FALSE)</f>
        <v>Suffocation and Breathing Threat</v>
      </c>
      <c r="E67" s="10" t="str">
        <f>'Raw Data'!A69</f>
        <v>Z Manitoba</v>
      </c>
      <c r="F67" s="10" t="str">
        <f>'Raw Data'!B69</f>
        <v>06 Accidental Suffocation, Choking and Other Threats to Breathing</v>
      </c>
      <c r="G67" s="33">
        <f>IF('Raw Data'!L69="s","s",'Raw Data'!D69)</f>
        <v>2.3822269807000001</v>
      </c>
      <c r="H67" s="33">
        <f>IF('Raw Data'!M69="s","s",'Raw Data'!G69)</f>
        <v>2.7121374866000001</v>
      </c>
      <c r="I67" s="33">
        <f>IF('Raw Data'!N69="S","s",'Raw Data'!J69)</f>
        <v>3.0678148546999999</v>
      </c>
    </row>
    <row r="68" spans="2:9" x14ac:dyDescent="0.3">
      <c r="B68" s="12"/>
      <c r="C68" s="12" t="str">
        <f t="shared" si="0"/>
        <v>Undetermined Intent Events</v>
      </c>
      <c r="D68" s="12" t="str">
        <f>VLOOKUP(F68,'Labels List'!$A$4:$B$14,2,FALSE)</f>
        <v>Undetermined Intent Events</v>
      </c>
      <c r="E68" s="10" t="str">
        <f>'Raw Data'!A70</f>
        <v>Z Manitoba</v>
      </c>
      <c r="F68" s="10" t="str">
        <f>'Raw Data'!B70</f>
        <v>11 Event of Undetermined Intent</v>
      </c>
      <c r="G68" s="33">
        <f>IF('Raw Data'!L70="s","s",'Raw Data'!D70)</f>
        <v>4.7644539615000001</v>
      </c>
      <c r="H68" s="33">
        <f>IF('Raw Data'!M70="s","s",'Raw Data'!G70)</f>
        <v>3.6788399570000001</v>
      </c>
      <c r="I68" s="33">
        <f>IF('Raw Data'!N70="S","s",'Raw Data'!J70)</f>
        <v>1.4800861140999999</v>
      </c>
    </row>
    <row r="69" spans="2:9" x14ac:dyDescent="0.3">
      <c r="B69" s="12"/>
      <c r="C69" s="12" t="str">
        <f t="shared" si="0"/>
        <v>Fire and Flames</v>
      </c>
      <c r="D69" s="12" t="str">
        <f>VLOOKUP(F69,'Labels List'!$A$4:$B$14,2,FALSE)</f>
        <v>Fire and Flames</v>
      </c>
      <c r="E69" s="10" t="str">
        <f>'Raw Data'!A71</f>
        <v>Z Manitoba</v>
      </c>
      <c r="F69" s="10" t="str">
        <f>'Raw Data'!B71</f>
        <v>07 Accidents Caused by Fire and Flames</v>
      </c>
      <c r="G69" s="33">
        <f>IF('Raw Data'!L71="s","s",'Raw Data'!D71)</f>
        <v>2.2483940043000001</v>
      </c>
      <c r="H69" s="33">
        <f>IF('Raw Data'!M71="s","s",'Raw Data'!G71)</f>
        <v>1.3426423201</v>
      </c>
      <c r="I69" s="33">
        <f>IF('Raw Data'!N71="S","s",'Raw Data'!J71)</f>
        <v>1.3993541441999999</v>
      </c>
    </row>
    <row r="70" spans="2:9" x14ac:dyDescent="0.3">
      <c r="B70" s="12"/>
      <c r="C70" s="12" t="str">
        <f t="shared" si="0"/>
        <v>Drowning and Submersion</v>
      </c>
      <c r="D70" s="12" t="str">
        <f>VLOOKUP(F70,'Labels List'!$A$4:$B$14,2,FALSE)</f>
        <v>Drowning and Submersion</v>
      </c>
      <c r="E70" s="10" t="str">
        <f>'Raw Data'!A72</f>
        <v>Z Manitoba</v>
      </c>
      <c r="F70" s="10" t="str">
        <f>'Raw Data'!B72</f>
        <v>05 Accidental Drowning and Submersion</v>
      </c>
      <c r="G70" s="33">
        <f>IF('Raw Data'!L72="s","s",'Raw Data'!D72)</f>
        <v>1.8468950748999999</v>
      </c>
      <c r="H70" s="33">
        <f>IF('Raw Data'!M72="s","s",'Raw Data'!G72)</f>
        <v>1.7722878625</v>
      </c>
      <c r="I70" s="33">
        <f>IF('Raw Data'!N72="S","s",'Raw Data'!J72)</f>
        <v>1.3724434876</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3">
        <f>IF('Raw Data'!L73="s","s",'Raw Data'!D73)</f>
        <v>1.4453961456</v>
      </c>
      <c r="H71" s="33">
        <f>IF('Raw Data'!M73="s","s",'Raw Data'!G73)</f>
        <v>1.1815252417</v>
      </c>
      <c r="I71" s="33">
        <f>IF('Raw Data'!N73="S","s",'Raw Data'!J73)</f>
        <v>0.9418729817</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48</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49</v>
      </c>
      <c r="E3" s="21" t="s">
        <v>20</v>
      </c>
      <c r="F3" s="21" t="s">
        <v>50</v>
      </c>
      <c r="G3" s="21" t="s">
        <v>21</v>
      </c>
      <c r="H3" s="28" t="s">
        <v>51</v>
      </c>
      <c r="O3" s="22"/>
      <c r="P3" s="22"/>
    </row>
    <row r="4" spans="2:16" s="16" customFormat="1" ht="18.899999999999999" customHeight="1" x14ac:dyDescent="0.3">
      <c r="B4" s="29" t="s">
        <v>43</v>
      </c>
      <c r="C4" s="20">
        <f>IF('Raw Data'!L8="s","s",'Raw Data'!C8)</f>
        <v>94</v>
      </c>
      <c r="D4" s="19">
        <f>IF('Raw Data'!L8="s","s",'Raw Data'!E8*100)</f>
        <v>38700</v>
      </c>
      <c r="E4" s="20">
        <f>IF('Raw Data'!M8="s","s",'Raw Data'!F8)</f>
        <v>121</v>
      </c>
      <c r="F4" s="19">
        <f>IF('Raw Data'!M8="s","s",'Raw Data'!H8*100)</f>
        <v>40800</v>
      </c>
      <c r="G4" s="20">
        <f>IF('Raw Data'!N8="s","s",'Raw Data'!I8)</f>
        <v>135</v>
      </c>
      <c r="H4" s="30">
        <f>IF('Raw Data'!N8="s","s",'Raw Data'!K8*100)</f>
        <v>45600</v>
      </c>
    </row>
    <row r="5" spans="2:16" s="16" customFormat="1" ht="18.899999999999999" customHeight="1" x14ac:dyDescent="0.3">
      <c r="B5" s="29" t="s">
        <v>38</v>
      </c>
      <c r="C5" s="20">
        <f>IF('Raw Data'!L9="s","s",'Raw Data'!C9)</f>
        <v>61</v>
      </c>
      <c r="D5" s="19">
        <f>IF('Raw Data'!L9="s","s",'Raw Data'!E9*100)</f>
        <v>38700</v>
      </c>
      <c r="E5" s="20">
        <f>IF('Raw Data'!M9="s","s",'Raw Data'!F9)</f>
        <v>75</v>
      </c>
      <c r="F5" s="19">
        <f>IF('Raw Data'!M9="s","s",'Raw Data'!H9*100)</f>
        <v>40800</v>
      </c>
      <c r="G5" s="20">
        <f>IF('Raw Data'!N9="s","s",'Raw Data'!I9)</f>
        <v>98</v>
      </c>
      <c r="H5" s="30">
        <f>IF('Raw Data'!N9="s","s",'Raw Data'!K9*100)</f>
        <v>45600</v>
      </c>
      <c r="J5" s="36"/>
    </row>
    <row r="6" spans="2:16" s="16" customFormat="1" ht="18.899999999999999" customHeight="1" x14ac:dyDescent="0.3">
      <c r="B6" s="29" t="s">
        <v>40</v>
      </c>
      <c r="C6" s="20">
        <f>IF('Raw Data'!L10="s","s",'Raw Data'!C10)</f>
        <v>27</v>
      </c>
      <c r="D6" s="19">
        <f>IF('Raw Data'!L10="s","s",'Raw Data'!E10*100)</f>
        <v>38700</v>
      </c>
      <c r="E6" s="20">
        <f>IF('Raw Data'!M10="s","s",'Raw Data'!F10)</f>
        <v>33</v>
      </c>
      <c r="F6" s="19">
        <f>IF('Raw Data'!M10="s","s",'Raw Data'!H10*100)</f>
        <v>40800</v>
      </c>
      <c r="G6" s="20">
        <f>IF('Raw Data'!N10="s","s",'Raw Data'!I10)</f>
        <v>34</v>
      </c>
      <c r="H6" s="30">
        <f>IF('Raw Data'!N10="s","s",'Raw Data'!K10*100)</f>
        <v>45600</v>
      </c>
      <c r="J6" s="36"/>
    </row>
    <row r="7" spans="2:16" s="16" customFormat="1" ht="18.899999999999999" customHeight="1" x14ac:dyDescent="0.3">
      <c r="B7" s="29" t="s">
        <v>46</v>
      </c>
      <c r="C7" s="20">
        <f>IF('Raw Data'!L11="s","s",'Raw Data'!C11)</f>
        <v>106</v>
      </c>
      <c r="D7" s="19">
        <f>IF('Raw Data'!L11="s","s",'Raw Data'!E11*100)</f>
        <v>38700</v>
      </c>
      <c r="E7" s="20">
        <f>IF('Raw Data'!M11="s","s",'Raw Data'!F11)</f>
        <v>94</v>
      </c>
      <c r="F7" s="19">
        <f>IF('Raw Data'!M11="s","s",'Raw Data'!H11*100)</f>
        <v>40800</v>
      </c>
      <c r="G7" s="20">
        <f>IF('Raw Data'!N11="s","s",'Raw Data'!I11)</f>
        <v>92</v>
      </c>
      <c r="H7" s="30">
        <f>IF('Raw Data'!N11="s","s",'Raw Data'!K11*100)</f>
        <v>45600</v>
      </c>
      <c r="J7" s="36"/>
    </row>
    <row r="8" spans="2:16" s="16" customFormat="1" ht="18.899999999999999" customHeight="1" x14ac:dyDescent="0.3">
      <c r="B8" s="29" t="s">
        <v>45</v>
      </c>
      <c r="C8" s="20">
        <f>IF('Raw Data'!L12="s","s",'Raw Data'!C12)</f>
        <v>51</v>
      </c>
      <c r="D8" s="19">
        <f>IF('Raw Data'!L12="s","s",'Raw Data'!E12*100)</f>
        <v>38700</v>
      </c>
      <c r="E8" s="20">
        <f>IF('Raw Data'!M12="s","s",'Raw Data'!F12)</f>
        <v>32</v>
      </c>
      <c r="F8" s="19">
        <f>IF('Raw Data'!M12="s","s",'Raw Data'!H12*100)</f>
        <v>40800</v>
      </c>
      <c r="G8" s="20">
        <f>IF('Raw Data'!N12="s","s",'Raw Data'!I12)</f>
        <v>42</v>
      </c>
      <c r="H8" s="30">
        <f>IF('Raw Data'!N12="s","s",'Raw Data'!K12*100)</f>
        <v>45600</v>
      </c>
      <c r="J8" s="36"/>
    </row>
    <row r="9" spans="2:16" s="16" customFormat="1" ht="18.899999999999999" customHeight="1" x14ac:dyDescent="0.3">
      <c r="B9" s="29" t="s">
        <v>39</v>
      </c>
      <c r="C9" s="20">
        <f>IF('Raw Data'!L13="s","s",'Raw Data'!C13)</f>
        <v>13</v>
      </c>
      <c r="D9" s="19">
        <f>IF('Raw Data'!L13="s","s",'Raw Data'!E13*100)</f>
        <v>38700</v>
      </c>
      <c r="E9" s="20">
        <f>IF('Raw Data'!M13="s","s",'Raw Data'!F13)</f>
        <v>15</v>
      </c>
      <c r="F9" s="19">
        <f>IF('Raw Data'!M13="s","s",'Raw Data'!H13*100)</f>
        <v>40800</v>
      </c>
      <c r="G9" s="20">
        <f>IF('Raw Data'!N13="s","s",'Raw Data'!I13)</f>
        <v>16</v>
      </c>
      <c r="H9" s="30">
        <f>IF('Raw Data'!N13="s","s",'Raw Data'!K13*100)</f>
        <v>45600</v>
      </c>
    </row>
    <row r="10" spans="2:16" s="16" customFormat="1" ht="18.899999999999999" customHeight="1" x14ac:dyDescent="0.3">
      <c r="B10" s="29" t="s">
        <v>44</v>
      </c>
      <c r="C10" s="20" t="str">
        <f>IF('Raw Data'!M14="s","s",'Raw Data'!C14)</f>
        <v>s</v>
      </c>
      <c r="D10" s="19" t="str">
        <f>IF('Raw Data'!M14="s","s",'Raw Data'!E14*100)</f>
        <v>s</v>
      </c>
      <c r="E10" s="20" t="e">
        <f>IF('Raw Data'!#REF!="s","s",'Raw Data'!F14)</f>
        <v>#REF!</v>
      </c>
      <c r="F10" s="19" t="e">
        <f>IF('Raw Data'!#REF!="s","s",'Raw Data'!H14*100)</f>
        <v>#REF!</v>
      </c>
      <c r="G10" s="20">
        <f>IF('Raw Data'!N14="s","s",'Raw Data'!I14)</f>
        <v>10</v>
      </c>
      <c r="H10" s="30">
        <f>IF('Raw Data'!N14="s","s",'Raw Data'!K14*100)</f>
        <v>45600</v>
      </c>
    </row>
    <row r="11" spans="2:16" s="16" customFormat="1" ht="18.899999999999999" customHeight="1" x14ac:dyDescent="0.3">
      <c r="B11" s="29" t="s">
        <v>41</v>
      </c>
      <c r="C11" s="20">
        <f>IF('Raw Data'!L15="s","s",'Raw Data'!C15)</f>
        <v>6</v>
      </c>
      <c r="D11" s="19">
        <f>IF('Raw Data'!L15="s","s",'Raw Data'!E15*100)</f>
        <v>38700</v>
      </c>
      <c r="E11" s="20">
        <f>IF('Raw Data'!M15="s","s",'Raw Data'!F15)</f>
        <v>8</v>
      </c>
      <c r="F11" s="19">
        <f>IF('Raw Data'!M15="s","s",'Raw Data'!H15*100)</f>
        <v>40800</v>
      </c>
      <c r="G11" s="20">
        <f>IF('Raw Data'!N15="s","s",'Raw Data'!I15)</f>
        <v>8</v>
      </c>
      <c r="H11" s="30">
        <f>IF('Raw Data'!N15="s","s",'Raw Data'!K15*100)</f>
        <v>45600</v>
      </c>
    </row>
    <row r="12" spans="2:16" s="16" customFormat="1" ht="18.899999999999999" customHeight="1" x14ac:dyDescent="0.3">
      <c r="B12" s="29" t="s">
        <v>37</v>
      </c>
      <c r="C12" s="20">
        <f>IF('Raw Data'!L16="s","s",'Raw Data'!C16)</f>
        <v>10</v>
      </c>
      <c r="D12" s="19">
        <f>IF('Raw Data'!L16="s","s",'Raw Data'!E16*100)</f>
        <v>38700</v>
      </c>
      <c r="E12" s="20">
        <f>IF('Raw Data'!M16="s","s",'Raw Data'!F16)</f>
        <v>12</v>
      </c>
      <c r="F12" s="19">
        <f>IF('Raw Data'!M16="s","s",'Raw Data'!H16*100)</f>
        <v>40800</v>
      </c>
      <c r="G12" s="20">
        <f>IF('Raw Data'!N16="s","s",'Raw Data'!I16)</f>
        <v>10</v>
      </c>
      <c r="H12" s="30">
        <f>IF('Raw Data'!N16="s","s",'Raw Data'!K16*100)</f>
        <v>45600</v>
      </c>
    </row>
    <row r="13" spans="2:16" s="16" customFormat="1" ht="18.899999999999999" customHeight="1" x14ac:dyDescent="0.3">
      <c r="B13" s="29" t="s">
        <v>42</v>
      </c>
      <c r="C13" s="20">
        <f>IF('Raw Data'!L17="s","s",'Raw Data'!C17)</f>
        <v>8</v>
      </c>
      <c r="D13" s="19">
        <f>IF('Raw Data'!L17="s","s",'Raw Data'!E17*100)</f>
        <v>38700</v>
      </c>
      <c r="E13" s="20">
        <f>IF('Raw Data'!M17="s","s",'Raw Data'!F17)</f>
        <v>7</v>
      </c>
      <c r="F13" s="19">
        <f>IF('Raw Data'!M17="s","s",'Raw Data'!H17*100)</f>
        <v>40800</v>
      </c>
      <c r="G13" s="20">
        <f>IF('Raw Data'!N17="s","s",'Raw Data'!I17)</f>
        <v>6</v>
      </c>
      <c r="H13" s="30">
        <f>IF('Raw Data'!N17="s","s",'Raw Data'!K17*100)</f>
        <v>45600</v>
      </c>
    </row>
    <row r="14" spans="2:16" s="16" customFormat="1" ht="18.899999999999999" customHeight="1" x14ac:dyDescent="0.3">
      <c r="B14" s="29" t="s">
        <v>47</v>
      </c>
      <c r="C14" s="20" t="str">
        <f>IF('Raw Data'!L18="s","s",'Raw Data'!C18)</f>
        <v>s</v>
      </c>
      <c r="D14" s="19" t="str">
        <f>IF('Raw Data'!L18="s","s",'Raw Data'!E18*100)</f>
        <v>s</v>
      </c>
      <c r="E14" s="20">
        <f>IF('Raw Data'!M18="s","s",'Raw Data'!F18)</f>
        <v>11</v>
      </c>
      <c r="F14" s="19">
        <f>IF('Raw Data'!M18="s","s",'Raw Data'!H18*100)</f>
        <v>40800</v>
      </c>
      <c r="G14" s="20" t="str">
        <f>IF('Raw Data'!N18="s","s",'Raw Data'!I18)</f>
        <v>s</v>
      </c>
      <c r="H14" s="30" t="str">
        <f>IF('Raw Data'!N18="s","s",'Raw Data'!K18*100)</f>
        <v>s</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Death Due to Injury by RHA &amp; Injury Category, 2008-2012, 2013-2017 and 2018-2022</v>
      </c>
    </row>
    <row r="2" spans="1:33" x14ac:dyDescent="0.3">
      <c r="B2" s="10">
        <f>'Raw Data'!A5</f>
        <v>0</v>
      </c>
    </row>
    <row r="3" spans="1:33" x14ac:dyDescent="0.3">
      <c r="B3" s="10" t="str">
        <f>'Raw Data'!A6</f>
        <v xml:space="preserve">date:    January 7, 2025 </v>
      </c>
    </row>
    <row r="4" spans="1:33" x14ac:dyDescent="0.3">
      <c r="AF4"/>
      <c r="AG4"/>
    </row>
    <row r="5" spans="1:33" s="2" customFormat="1" x14ac:dyDescent="0.3">
      <c r="A5" s="2" t="s">
        <v>16</v>
      </c>
      <c r="B5" s="1" t="s">
        <v>32</v>
      </c>
      <c r="C5" s="1" t="s">
        <v>31</v>
      </c>
      <c r="D5" s="2" t="s">
        <v>52</v>
      </c>
      <c r="E5" s="1" t="s">
        <v>33</v>
      </c>
      <c r="F5" s="1" t="s">
        <v>30</v>
      </c>
      <c r="G5" s="4" t="s">
        <v>13</v>
      </c>
      <c r="H5" s="4" t="s">
        <v>14</v>
      </c>
      <c r="I5" s="4" t="s">
        <v>15</v>
      </c>
      <c r="J5" s="7"/>
    </row>
    <row r="6" spans="1:33" x14ac:dyDescent="0.3">
      <c r="A6">
        <v>1</v>
      </c>
      <c r="B6" s="12" t="s">
        <v>12</v>
      </c>
      <c r="C6" s="12" t="str">
        <f>IF(OR(G6="s",H6="s",I6="s"),CONCATENATE(D6," (s)"),D6)</f>
        <v>Accidental Falls</v>
      </c>
      <c r="D6" s="12" t="str">
        <f>VLOOKUP(F6,'Labels List'!$A$4:$B$14,2,FALSE)</f>
        <v>Accidental Falls</v>
      </c>
      <c r="E6" s="12" t="str">
        <f>'Raw Data'!A8</f>
        <v>SO Southern Health-Sante Sud</v>
      </c>
      <c r="F6" s="12" t="str">
        <f>'Raw Data'!B8</f>
        <v>03 Accidental Falls</v>
      </c>
      <c r="G6" s="33">
        <f>IF('Raw Data'!L8="s","s",'Raw Data'!E8)</f>
        <v>387</v>
      </c>
      <c r="H6" s="33">
        <f>IF('Raw Data'!M8="s","s",'Raw Data'!H8)</f>
        <v>408</v>
      </c>
      <c r="I6" s="33">
        <f>IF('Raw Data'!N8="S","s",'Raw Data'!K8)</f>
        <v>456</v>
      </c>
      <c r="J6" s="6"/>
      <c r="K6" s="13"/>
      <c r="L6"/>
      <c r="M6" s="12"/>
      <c r="N6"/>
      <c r="O6"/>
      <c r="P6"/>
      <c r="R6" s="3"/>
      <c r="S6" s="3"/>
      <c r="T6" s="3"/>
      <c r="U6" s="3"/>
      <c r="V6" s="3"/>
      <c r="W6" s="3"/>
      <c r="Z6"/>
      <c r="AA6"/>
      <c r="AB6"/>
      <c r="AC6"/>
      <c r="AD6"/>
      <c r="AE6"/>
      <c r="AF6"/>
      <c r="AG6"/>
    </row>
    <row r="7" spans="1:33" x14ac:dyDescent="0.3">
      <c r="C7" s="12" t="str">
        <f t="shared" ref="C7:C70" si="0">IF(OR(G7="s",H7="s",I7="s"),CONCATENATE(D7," (s)"),D7)</f>
        <v>Suicide and Self-Inflicted Injury</v>
      </c>
      <c r="D7" s="12" t="str">
        <f>VLOOKUP(F7,'Labels List'!$A$4:$B$14,2,FALSE)</f>
        <v>Suicide and Self-Inflicted Injury</v>
      </c>
      <c r="E7" s="12" t="str">
        <f>'Raw Data'!A9</f>
        <v>SO Southern Health-Sante Sud</v>
      </c>
      <c r="F7" s="12" t="str">
        <f>'Raw Data'!B9</f>
        <v>09 Suicide and Self-Inflicted Injury</v>
      </c>
      <c r="G7" s="33">
        <f>IF('Raw Data'!L9="s","s",'Raw Data'!E9)</f>
        <v>387</v>
      </c>
      <c r="H7" s="33">
        <f>IF('Raw Data'!M9="s","s",'Raw Data'!H9)</f>
        <v>408</v>
      </c>
      <c r="I7" s="33">
        <f>IF('Raw Data'!N9="S","s",'Raw Data'!K9)</f>
        <v>456</v>
      </c>
      <c r="J7" s="6"/>
      <c r="K7" s="13"/>
      <c r="L7"/>
      <c r="M7" s="12"/>
      <c r="N7"/>
      <c r="O7"/>
      <c r="P7"/>
      <c r="R7" s="3"/>
      <c r="S7" s="3"/>
      <c r="T7" s="3"/>
      <c r="U7" s="3"/>
      <c r="V7" s="3"/>
      <c r="W7" s="3"/>
      <c r="Z7"/>
      <c r="AA7"/>
      <c r="AB7"/>
      <c r="AC7"/>
      <c r="AD7"/>
      <c r="AE7"/>
      <c r="AF7"/>
      <c r="AG7"/>
    </row>
    <row r="8" spans="1:33" x14ac:dyDescent="0.3">
      <c r="C8" s="12" t="str">
        <f t="shared" si="0"/>
        <v>Accidental Poisoning</v>
      </c>
      <c r="D8" s="12" t="str">
        <f>VLOOKUP(F8,'Labels List'!$A$4:$B$14,2,FALSE)</f>
        <v>Accidental Poisoning</v>
      </c>
      <c r="E8" s="12" t="str">
        <f>'Raw Data'!A10</f>
        <v>SO Southern Health-Sante Sud</v>
      </c>
      <c r="F8" s="12" t="str">
        <f>'Raw Data'!B10</f>
        <v>04 Accidental Poisoning</v>
      </c>
      <c r="G8" s="33">
        <f>IF('Raw Data'!L10="s","s",'Raw Data'!E10)</f>
        <v>387</v>
      </c>
      <c r="H8" s="33">
        <f>IF('Raw Data'!M10="s","s",'Raw Data'!H10)</f>
        <v>408</v>
      </c>
      <c r="I8" s="33">
        <f>IF('Raw Data'!N10="S","s",'Raw Data'!K10)</f>
        <v>456</v>
      </c>
      <c r="J8" s="6"/>
      <c r="K8" s="13"/>
      <c r="L8"/>
      <c r="M8" s="12"/>
      <c r="N8"/>
      <c r="O8"/>
      <c r="P8"/>
      <c r="R8" s="3"/>
      <c r="S8" s="3"/>
      <c r="T8" s="3"/>
      <c r="U8" s="3"/>
      <c r="V8" s="3"/>
      <c r="W8" s="3"/>
      <c r="Z8"/>
      <c r="AA8"/>
      <c r="AB8"/>
      <c r="AC8"/>
      <c r="AD8"/>
      <c r="AE8"/>
      <c r="AF8"/>
      <c r="AG8"/>
    </row>
    <row r="9" spans="1:33" x14ac:dyDescent="0.3">
      <c r="C9" s="12" t="str">
        <f t="shared" si="0"/>
        <v>Land Transport Accidents</v>
      </c>
      <c r="D9" s="12" t="str">
        <f>VLOOKUP(F9,'Labels List'!$A$4:$B$14,2,FALSE)</f>
        <v>Land Transport Accidents</v>
      </c>
      <c r="E9" s="12" t="str">
        <f>'Raw Data'!A11</f>
        <v>SO Southern Health-Sante Sud</v>
      </c>
      <c r="F9" s="12" t="str">
        <f>'Raw Data'!B11</f>
        <v>01 Land Transport Accidents</v>
      </c>
      <c r="G9" s="33">
        <f>IF('Raw Data'!L11="s","s",'Raw Data'!E11)</f>
        <v>387</v>
      </c>
      <c r="H9" s="33">
        <f>IF('Raw Data'!M11="s","s",'Raw Data'!H11)</f>
        <v>408</v>
      </c>
      <c r="I9" s="33">
        <f>IF('Raw Data'!N11="S","s",'Raw Data'!K11)</f>
        <v>456</v>
      </c>
      <c r="J9" s="6"/>
      <c r="K9" s="13"/>
      <c r="L9"/>
      <c r="M9" s="12"/>
      <c r="N9"/>
      <c r="O9"/>
      <c r="P9"/>
      <c r="R9" s="3"/>
      <c r="S9" s="3"/>
      <c r="T9" s="3"/>
      <c r="U9" s="3"/>
      <c r="V9" s="3"/>
      <c r="W9" s="3"/>
      <c r="Z9"/>
      <c r="AA9"/>
      <c r="AB9"/>
      <c r="AC9"/>
      <c r="AD9"/>
      <c r="AE9"/>
      <c r="AF9"/>
      <c r="AG9"/>
    </row>
    <row r="10" spans="1:33" x14ac:dyDescent="0.3">
      <c r="C10" s="12" t="str">
        <f t="shared" si="0"/>
        <v>Natural and Environmental Factors</v>
      </c>
      <c r="D10" s="12" t="str">
        <f>VLOOKUP(F10,'Labels List'!$A$4:$B$14,2,FALSE)</f>
        <v>Natural and Environmental Factors</v>
      </c>
      <c r="E10" s="12" t="str">
        <f>'Raw Data'!A12</f>
        <v>SO Southern Health-Sante Sud</v>
      </c>
      <c r="F10" s="12" t="str">
        <f>'Raw Data'!B12</f>
        <v>08 Accidents Due to Natural and Environmental Factors</v>
      </c>
      <c r="G10" s="33">
        <f>IF('Raw Data'!L12="s","s",'Raw Data'!E12)</f>
        <v>387</v>
      </c>
      <c r="H10" s="33">
        <f>IF('Raw Data'!M12="s","s",'Raw Data'!H12)</f>
        <v>408</v>
      </c>
      <c r="I10" s="33">
        <f>IF('Raw Data'!N12="S","s",'Raw Data'!K12)</f>
        <v>456</v>
      </c>
      <c r="J10" s="6"/>
      <c r="K10" s="13"/>
      <c r="L10"/>
      <c r="M10" s="12"/>
      <c r="N10"/>
      <c r="O10"/>
      <c r="P10"/>
      <c r="R10" s="3"/>
      <c r="S10" s="3"/>
      <c r="T10" s="3"/>
      <c r="U10" s="3"/>
      <c r="V10" s="3"/>
      <c r="W10" s="3"/>
      <c r="Z10"/>
      <c r="AA10"/>
      <c r="AB10"/>
      <c r="AC10"/>
      <c r="AD10"/>
      <c r="AE10"/>
      <c r="AF10"/>
      <c r="AG10"/>
    </row>
    <row r="11" spans="1:33" x14ac:dyDescent="0.3">
      <c r="C11" s="12" t="str">
        <f t="shared" si="0"/>
        <v>Assault and Injuries</v>
      </c>
      <c r="D11" s="12" t="str">
        <f>VLOOKUP(F11,'Labels List'!$A$4:$B$14,2,FALSE)</f>
        <v>Assault and Injuries</v>
      </c>
      <c r="E11" s="12" t="str">
        <f>'Raw Data'!A13</f>
        <v>SO Southern Health-Sante Sud</v>
      </c>
      <c r="F11" s="12" t="str">
        <f>'Raw Data'!B13</f>
        <v>10 Assault and Injuries Inflicted by Others</v>
      </c>
      <c r="G11" s="33">
        <f>IF('Raw Data'!L13="s","s",'Raw Data'!E13)</f>
        <v>387</v>
      </c>
      <c r="H11" s="33">
        <f>IF('Raw Data'!M13="s","s",'Raw Data'!H13)</f>
        <v>408</v>
      </c>
      <c r="I11" s="33">
        <f>IF('Raw Data'!N13="S","s",'Raw Data'!K13)</f>
        <v>456</v>
      </c>
      <c r="J11" s="6"/>
      <c r="K11" s="13"/>
      <c r="L11"/>
      <c r="M11" s="12"/>
      <c r="N11"/>
      <c r="O11"/>
      <c r="P11"/>
      <c r="R11" s="3"/>
      <c r="S11" s="3"/>
      <c r="T11" s="3"/>
      <c r="U11" s="3"/>
      <c r="V11" s="3"/>
      <c r="W11" s="3"/>
      <c r="Z11"/>
      <c r="AA11"/>
      <c r="AB11"/>
      <c r="AC11"/>
      <c r="AD11"/>
      <c r="AE11"/>
      <c r="AF11"/>
      <c r="AG11"/>
    </row>
    <row r="12" spans="1:33" x14ac:dyDescent="0.3">
      <c r="C12" s="12" t="e">
        <f t="shared" si="0"/>
        <v>#REF!</v>
      </c>
      <c r="D12" s="12" t="str">
        <f>VLOOKUP(F12,'Labels List'!$A$4:$B$14,2,FALSE)</f>
        <v>Suffocation and Breathing Threat</v>
      </c>
      <c r="E12" s="12" t="str">
        <f>'Raw Data'!A14</f>
        <v>SO Southern Health-Sante Sud</v>
      </c>
      <c r="F12" s="12" t="str">
        <f>'Raw Data'!B14</f>
        <v>06 Accidental Suffocation, Choking and Other Threats to Breathing</v>
      </c>
      <c r="G12" s="33" t="str">
        <f>IF('Raw Data'!M14="s","s",'Raw Data'!E14)</f>
        <v>s</v>
      </c>
      <c r="H12" s="33" t="e">
        <f>IF('Raw Data'!#REF!="s","s",'Raw Data'!H14)</f>
        <v>#REF!</v>
      </c>
      <c r="I12" s="33">
        <f>IF('Raw Data'!N14="S","s",'Raw Data'!K14)</f>
        <v>456</v>
      </c>
      <c r="J12" s="6"/>
      <c r="K12" s="13"/>
      <c r="L12"/>
      <c r="M12" s="12"/>
      <c r="N12"/>
      <c r="O12"/>
      <c r="P12"/>
      <c r="R12" s="3"/>
      <c r="S12" s="3"/>
      <c r="T12" s="3"/>
      <c r="U12" s="3"/>
      <c r="V12" s="3"/>
      <c r="W12" s="3"/>
      <c r="Z12"/>
      <c r="AA12"/>
      <c r="AB12"/>
      <c r="AC12"/>
      <c r="AD12"/>
      <c r="AE12"/>
      <c r="AF12"/>
      <c r="AG12"/>
    </row>
    <row r="13" spans="1:33" x14ac:dyDescent="0.3">
      <c r="C13" s="12" t="str">
        <f t="shared" si="0"/>
        <v>Undetermined Intent Events</v>
      </c>
      <c r="D13" s="12" t="str">
        <f>VLOOKUP(F13,'Labels List'!$A$4:$B$14,2,FALSE)</f>
        <v>Undetermined Intent Events</v>
      </c>
      <c r="E13" s="12" t="str">
        <f>'Raw Data'!A15</f>
        <v>SO Southern Health-Sante Sud</v>
      </c>
      <c r="F13" s="12" t="str">
        <f>'Raw Data'!B15</f>
        <v>11 Event of Undetermined Intent</v>
      </c>
      <c r="G13" s="33">
        <f>IF('Raw Data'!L15="s","s",'Raw Data'!E15)</f>
        <v>387</v>
      </c>
      <c r="H13" s="33">
        <f>IF('Raw Data'!M15="s","s",'Raw Data'!H15)</f>
        <v>408</v>
      </c>
      <c r="I13" s="33">
        <f>IF('Raw Data'!N15="S","s",'Raw Data'!K15)</f>
        <v>456</v>
      </c>
      <c r="J13" s="6"/>
      <c r="K13" s="13"/>
      <c r="L13"/>
      <c r="M13" s="12"/>
      <c r="N13"/>
      <c r="O13"/>
      <c r="P13"/>
      <c r="R13" s="3"/>
      <c r="S13" s="3"/>
      <c r="T13" s="3"/>
      <c r="U13" s="3"/>
      <c r="V13" s="3"/>
      <c r="W13" s="3"/>
      <c r="Z13"/>
      <c r="AA13"/>
      <c r="AB13"/>
      <c r="AC13"/>
      <c r="AD13"/>
      <c r="AE13"/>
      <c r="AF13"/>
      <c r="AG13"/>
    </row>
    <row r="14" spans="1:33" x14ac:dyDescent="0.3">
      <c r="C14" s="12" t="str">
        <f t="shared" si="0"/>
        <v>Fire and Flames</v>
      </c>
      <c r="D14" s="12" t="str">
        <f>VLOOKUP(F14,'Labels List'!$A$4:$B$14,2,FALSE)</f>
        <v>Fire and Flames</v>
      </c>
      <c r="E14" s="12" t="str">
        <f>'Raw Data'!A16</f>
        <v>SO Southern Health-Sante Sud</v>
      </c>
      <c r="F14" s="12" t="str">
        <f>'Raw Data'!B16</f>
        <v>07 Accidents Caused by Fire and Flames</v>
      </c>
      <c r="G14" s="33">
        <f>IF('Raw Data'!L16="s","s",'Raw Data'!E16)</f>
        <v>387</v>
      </c>
      <c r="H14" s="33">
        <f>IF('Raw Data'!M16="s","s",'Raw Data'!H16)</f>
        <v>408</v>
      </c>
      <c r="I14" s="33">
        <f>IF('Raw Data'!N16="S","s",'Raw Data'!K16)</f>
        <v>456</v>
      </c>
      <c r="J14" s="6"/>
      <c r="K14" s="13"/>
      <c r="L14"/>
      <c r="M14" s="12"/>
      <c r="N14"/>
      <c r="O14"/>
      <c r="P14"/>
      <c r="R14" s="3"/>
      <c r="S14" s="3"/>
      <c r="T14" s="3"/>
      <c r="U14" s="3"/>
      <c r="V14" s="3"/>
      <c r="W14" s="3"/>
      <c r="Z14"/>
      <c r="AA14"/>
      <c r="AB14"/>
      <c r="AC14"/>
      <c r="AD14"/>
      <c r="AE14"/>
      <c r="AF14"/>
      <c r="AG14"/>
    </row>
    <row r="15" spans="1:33" x14ac:dyDescent="0.3">
      <c r="C15" s="12" t="str">
        <f t="shared" si="0"/>
        <v>Drowning and Submersion</v>
      </c>
      <c r="D15" s="12" t="str">
        <f>VLOOKUP(F15,'Labels List'!$A$4:$B$14,2,FALSE)</f>
        <v>Drowning and Submersion</v>
      </c>
      <c r="E15" s="12" t="str">
        <f>'Raw Data'!A17</f>
        <v>SO Southern Health-Sante Sud</v>
      </c>
      <c r="F15" s="12" t="str">
        <f>'Raw Data'!B17</f>
        <v>05 Accidental Drowning and Submersion</v>
      </c>
      <c r="G15" s="33">
        <f>IF('Raw Data'!L17="s","s",'Raw Data'!E17)</f>
        <v>387</v>
      </c>
      <c r="H15" s="33">
        <f>IF('Raw Data'!M17="s","s",'Raw Data'!H17)</f>
        <v>408</v>
      </c>
      <c r="I15" s="33">
        <f>IF('Raw Data'!N17="S","s",'Raw Data'!K17)</f>
        <v>456</v>
      </c>
      <c r="J15" s="6"/>
      <c r="K15" s="13"/>
      <c r="L15"/>
      <c r="M15" s="12"/>
      <c r="N15"/>
      <c r="O15"/>
      <c r="P15"/>
      <c r="R15" s="3"/>
      <c r="S15" s="3"/>
      <c r="T15" s="3"/>
      <c r="U15" s="3"/>
      <c r="V15" s="3"/>
      <c r="W15" s="3"/>
      <c r="Z15"/>
      <c r="AA15"/>
      <c r="AB15"/>
      <c r="AC15"/>
      <c r="AD15"/>
      <c r="AE15"/>
      <c r="AF15"/>
      <c r="AG15"/>
    </row>
    <row r="16" spans="1:33" x14ac:dyDescent="0.3">
      <c r="C16" s="12" t="str">
        <f t="shared" si="0"/>
        <v>All Others (s)</v>
      </c>
      <c r="D16" s="12" t="str">
        <f>VLOOKUP(F16,'Labels List'!$A$4:$B$14,2,FALSE)</f>
        <v>All Others</v>
      </c>
      <c r="E16" s="12" t="str">
        <f>'Raw Data'!A18</f>
        <v>SO Southern Health-Sante Sud</v>
      </c>
      <c r="F16" s="12" t="str">
        <f>'Raw Data'!B18</f>
        <v>99 All Others</v>
      </c>
      <c r="G16" s="33" t="str">
        <f>IF('Raw Data'!L18="s","s",'Raw Data'!E18)</f>
        <v>s</v>
      </c>
      <c r="H16" s="33">
        <f>IF('Raw Data'!M18="s","s",'Raw Data'!H18)</f>
        <v>408</v>
      </c>
      <c r="I16" s="33" t="str">
        <f>IF('Raw Data'!N18="S","s",'Raw Data'!K18)</f>
        <v>s</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Accidental Falls</v>
      </c>
      <c r="D17" s="12" t="str">
        <f>VLOOKUP(F17,'Labels List'!$A$4:$B$14,2,FALSE)</f>
        <v>Accidental Falls</v>
      </c>
      <c r="E17" s="12" t="str">
        <f>'Raw Data'!A19</f>
        <v>WP Winnipeg RHA</v>
      </c>
      <c r="F17" s="12" t="str">
        <f>'Raw Data'!B19</f>
        <v>03 Accidental Falls</v>
      </c>
      <c r="G17" s="33">
        <f>IF('Raw Data'!L19="s","s",'Raw Data'!E19)</f>
        <v>1854</v>
      </c>
      <c r="H17" s="33">
        <f>IF('Raw Data'!M19="s","s",'Raw Data'!H19)</f>
        <v>1868</v>
      </c>
      <c r="I17" s="33">
        <f>IF('Raw Data'!N19="S","s",'Raw Data'!K19)</f>
        <v>1824</v>
      </c>
      <c r="J17" s="6"/>
      <c r="K17" s="13"/>
      <c r="L17"/>
      <c r="M17" s="12"/>
      <c r="N17"/>
      <c r="O17"/>
      <c r="P17"/>
      <c r="R17" s="3"/>
      <c r="S17" s="3"/>
      <c r="T17" s="3"/>
      <c r="U17" s="3"/>
      <c r="V17" s="3"/>
      <c r="W17" s="3"/>
      <c r="Z17"/>
      <c r="AA17"/>
      <c r="AB17"/>
      <c r="AC17"/>
      <c r="AD17"/>
      <c r="AE17"/>
      <c r="AF17"/>
      <c r="AG17"/>
    </row>
    <row r="18" spans="1:33" x14ac:dyDescent="0.3">
      <c r="B18" s="12"/>
      <c r="C18" s="12" t="str">
        <f t="shared" si="0"/>
        <v>Suicide and Self-Inflicted Injury</v>
      </c>
      <c r="D18" s="12" t="str">
        <f>VLOOKUP(F18,'Labels List'!$A$4:$B$14,2,FALSE)</f>
        <v>Suicide and Self-Inflicted Injury</v>
      </c>
      <c r="E18" s="12" t="str">
        <f>'Raw Data'!A20</f>
        <v>WP Winnipeg RHA</v>
      </c>
      <c r="F18" s="12" t="str">
        <f>'Raw Data'!B20</f>
        <v>09 Suicide and Self-Inflicted Injury</v>
      </c>
      <c r="G18" s="33">
        <f>IF('Raw Data'!L20="s","s",'Raw Data'!E20)</f>
        <v>1854</v>
      </c>
      <c r="H18" s="33">
        <f>IF('Raw Data'!M20="s","s",'Raw Data'!H20)</f>
        <v>1868</v>
      </c>
      <c r="I18" s="33">
        <f>IF('Raw Data'!N20="S","s",'Raw Data'!K20)</f>
        <v>1824</v>
      </c>
      <c r="J18" s="6"/>
      <c r="K18" s="13"/>
      <c r="L18"/>
      <c r="M18" s="12"/>
      <c r="N18"/>
      <c r="O18"/>
      <c r="P18"/>
      <c r="R18" s="3"/>
      <c r="S18" s="3"/>
      <c r="T18" s="3"/>
      <c r="U18" s="3"/>
      <c r="V18" s="3"/>
      <c r="W18" s="3"/>
      <c r="Z18"/>
      <c r="AA18"/>
      <c r="AB18"/>
      <c r="AC18"/>
      <c r="AD18"/>
      <c r="AE18"/>
      <c r="AF18"/>
      <c r="AG18"/>
    </row>
    <row r="19" spans="1:33" x14ac:dyDescent="0.3">
      <c r="B19" s="12"/>
      <c r="C19" s="12" t="str">
        <f t="shared" si="0"/>
        <v>Accidental Poisoning</v>
      </c>
      <c r="D19" s="12" t="str">
        <f>VLOOKUP(F19,'Labels List'!$A$4:$B$14,2,FALSE)</f>
        <v>Accidental Poisoning</v>
      </c>
      <c r="E19" s="12" t="str">
        <f>'Raw Data'!A21</f>
        <v>WP Winnipeg RHA</v>
      </c>
      <c r="F19" s="12" t="str">
        <f>'Raw Data'!B21</f>
        <v>04 Accidental Poisoning</v>
      </c>
      <c r="G19" s="33">
        <f>IF('Raw Data'!L21="s","s",'Raw Data'!E21)</f>
        <v>1854</v>
      </c>
      <c r="H19" s="33">
        <f>IF('Raw Data'!M21="s","s",'Raw Data'!H21)</f>
        <v>1868</v>
      </c>
      <c r="I19" s="33">
        <f>IF('Raw Data'!N21="S","s",'Raw Data'!K21)</f>
        <v>1824</v>
      </c>
      <c r="J19" s="6"/>
      <c r="K19" s="13"/>
      <c r="L19"/>
      <c r="M19" s="12"/>
      <c r="N19"/>
      <c r="O19"/>
      <c r="P19"/>
      <c r="R19" s="3"/>
      <c r="S19" s="3"/>
      <c r="T19" s="3"/>
      <c r="U19" s="3"/>
      <c r="V19" s="3"/>
      <c r="W19" s="3"/>
      <c r="Z19"/>
      <c r="AA19"/>
      <c r="AB19"/>
      <c r="AC19"/>
      <c r="AD19"/>
      <c r="AE19"/>
      <c r="AF19"/>
      <c r="AG19"/>
    </row>
    <row r="20" spans="1:33" x14ac:dyDescent="0.3">
      <c r="B20" s="12"/>
      <c r="C20" s="12" t="str">
        <f t="shared" si="0"/>
        <v>Land Transport Accidents</v>
      </c>
      <c r="D20" s="12" t="str">
        <f>VLOOKUP(F20,'Labels List'!$A$4:$B$14,2,FALSE)</f>
        <v>Land Transport Accidents</v>
      </c>
      <c r="E20" s="12" t="str">
        <f>'Raw Data'!A22</f>
        <v>WP Winnipeg RHA</v>
      </c>
      <c r="F20" s="12" t="str">
        <f>'Raw Data'!B22</f>
        <v>01 Land Transport Accidents</v>
      </c>
      <c r="G20" s="33">
        <f>IF('Raw Data'!L22="s","s",'Raw Data'!E22)</f>
        <v>1854</v>
      </c>
      <c r="H20" s="33">
        <f>IF('Raw Data'!M22="s","s",'Raw Data'!H22)</f>
        <v>1868</v>
      </c>
      <c r="I20" s="33">
        <f>IF('Raw Data'!N22="S","s",'Raw Data'!K22)</f>
        <v>1824</v>
      </c>
      <c r="J20" s="6"/>
      <c r="K20" s="13"/>
      <c r="L20"/>
      <c r="M20" s="12"/>
      <c r="N20"/>
      <c r="O20"/>
      <c r="P20"/>
      <c r="R20" s="3"/>
      <c r="S20" s="3"/>
      <c r="T20" s="3"/>
      <c r="U20" s="3"/>
      <c r="V20" s="3"/>
      <c r="W20" s="3"/>
      <c r="Z20"/>
      <c r="AA20"/>
      <c r="AB20"/>
      <c r="AC20"/>
      <c r="AD20"/>
      <c r="AE20"/>
      <c r="AF20"/>
      <c r="AG20"/>
    </row>
    <row r="21" spans="1:33" x14ac:dyDescent="0.3">
      <c r="B21" s="12"/>
      <c r="C21" s="12" t="str">
        <f t="shared" si="0"/>
        <v>Natural and Environmental Factors</v>
      </c>
      <c r="D21" s="12" t="str">
        <f>VLOOKUP(F21,'Labels List'!$A$4:$B$14,2,FALSE)</f>
        <v>Natural and Environmental Factors</v>
      </c>
      <c r="E21" s="12" t="str">
        <f>'Raw Data'!A23</f>
        <v>WP Winnipeg RHA</v>
      </c>
      <c r="F21" s="12" t="str">
        <f>'Raw Data'!B23</f>
        <v>08 Accidents Due to Natural and Environmental Factors</v>
      </c>
      <c r="G21" s="33">
        <f>IF('Raw Data'!L23="s","s",'Raw Data'!E23)</f>
        <v>1854</v>
      </c>
      <c r="H21" s="33">
        <f>IF('Raw Data'!M23="s","s",'Raw Data'!H23)</f>
        <v>1868</v>
      </c>
      <c r="I21" s="33">
        <f>IF('Raw Data'!N23="S","s",'Raw Data'!K23)</f>
        <v>1824</v>
      </c>
      <c r="J21" s="6"/>
      <c r="K21" s="13"/>
      <c r="L21"/>
      <c r="M21" s="12"/>
      <c r="N21"/>
      <c r="O21"/>
      <c r="P21"/>
      <c r="R21" s="3"/>
      <c r="S21" s="3"/>
      <c r="T21" s="3"/>
      <c r="U21" s="3"/>
      <c r="V21" s="3"/>
      <c r="W21" s="3"/>
      <c r="Z21"/>
      <c r="AA21"/>
      <c r="AB21"/>
      <c r="AC21"/>
      <c r="AD21"/>
      <c r="AE21"/>
      <c r="AF21"/>
      <c r="AG21"/>
    </row>
    <row r="22" spans="1:33" x14ac:dyDescent="0.3">
      <c r="B22" s="12"/>
      <c r="C22" s="12" t="str">
        <f t="shared" si="0"/>
        <v>Assault and Injuries</v>
      </c>
      <c r="D22" s="12" t="str">
        <f>VLOOKUP(F22,'Labels List'!$A$4:$B$14,2,FALSE)</f>
        <v>Assault and Injuries</v>
      </c>
      <c r="E22" s="12" t="str">
        <f>'Raw Data'!A24</f>
        <v>WP Winnipeg RHA</v>
      </c>
      <c r="F22" s="12" t="str">
        <f>'Raw Data'!B24</f>
        <v>10 Assault and Injuries Inflicted by Others</v>
      </c>
      <c r="G22" s="33">
        <f>IF('Raw Data'!L24="s","s",'Raw Data'!E24)</f>
        <v>1854</v>
      </c>
      <c r="H22" s="33">
        <f>IF('Raw Data'!M24="s","s",'Raw Data'!H24)</f>
        <v>1868</v>
      </c>
      <c r="I22" s="33">
        <f>IF('Raw Data'!N24="S","s",'Raw Data'!K24)</f>
        <v>1824</v>
      </c>
      <c r="J22" s="6"/>
      <c r="K22" s="13"/>
      <c r="L22"/>
      <c r="M22" s="12"/>
      <c r="N22"/>
      <c r="O22"/>
      <c r="P22"/>
      <c r="R22" s="3"/>
      <c r="S22" s="3"/>
      <c r="T22" s="3"/>
      <c r="U22" s="3"/>
      <c r="V22" s="3"/>
      <c r="W22" s="3"/>
      <c r="Z22"/>
      <c r="AA22"/>
      <c r="AB22"/>
      <c r="AC22"/>
      <c r="AD22"/>
      <c r="AE22"/>
      <c r="AF22"/>
      <c r="AG22"/>
    </row>
    <row r="23" spans="1:33" x14ac:dyDescent="0.3">
      <c r="B23" s="12"/>
      <c r="C23" s="12" t="str">
        <f t="shared" si="0"/>
        <v>Suffocation and Breathing Threat</v>
      </c>
      <c r="D23" s="12" t="str">
        <f>VLOOKUP(F23,'Labels List'!$A$4:$B$14,2,FALSE)</f>
        <v>Suffocation and Breathing Threat</v>
      </c>
      <c r="E23" s="12" t="str">
        <f>'Raw Data'!A25</f>
        <v>WP Winnipeg RHA</v>
      </c>
      <c r="F23" s="12" t="str">
        <f>'Raw Data'!B25</f>
        <v>06 Accidental Suffocation, Choking and Other Threats to Breathing</v>
      </c>
      <c r="G23" s="33">
        <f>IF('Raw Data'!L25="s","s",'Raw Data'!E25)</f>
        <v>1854</v>
      </c>
      <c r="H23" s="33">
        <f>IF('Raw Data'!M25="s","s",'Raw Data'!H25)</f>
        <v>1868</v>
      </c>
      <c r="I23" s="33">
        <f>IF('Raw Data'!N25="S","s",'Raw Data'!K25)</f>
        <v>1824</v>
      </c>
      <c r="J23" s="6"/>
      <c r="K23" s="13"/>
      <c r="L23"/>
      <c r="M23" s="12"/>
      <c r="N23"/>
      <c r="O23"/>
      <c r="P23"/>
      <c r="R23" s="3"/>
      <c r="S23" s="3"/>
      <c r="T23" s="3"/>
      <c r="U23" s="3"/>
      <c r="V23" s="3"/>
      <c r="W23" s="3"/>
      <c r="Z23"/>
      <c r="AA23"/>
      <c r="AB23"/>
      <c r="AC23"/>
      <c r="AD23"/>
      <c r="AE23"/>
      <c r="AF23"/>
      <c r="AG23"/>
    </row>
    <row r="24" spans="1:33" x14ac:dyDescent="0.3">
      <c r="B24" s="12"/>
      <c r="C24" s="12" t="str">
        <f t="shared" si="0"/>
        <v>Undetermined Intent Events</v>
      </c>
      <c r="D24" s="12" t="str">
        <f>VLOOKUP(F24,'Labels List'!$A$4:$B$14,2,FALSE)</f>
        <v>Undetermined Intent Events</v>
      </c>
      <c r="E24" s="12" t="str">
        <f>'Raw Data'!A26</f>
        <v>WP Winnipeg RHA</v>
      </c>
      <c r="F24" s="12" t="str">
        <f>'Raw Data'!B26</f>
        <v>11 Event of Undetermined Intent</v>
      </c>
      <c r="G24" s="33">
        <f>IF('Raw Data'!L26="s","s",'Raw Data'!E26)</f>
        <v>1854</v>
      </c>
      <c r="H24" s="33">
        <f>IF('Raw Data'!M26="s","s",'Raw Data'!H26)</f>
        <v>1868</v>
      </c>
      <c r="I24" s="33">
        <f>IF('Raw Data'!N26="S","s",'Raw Data'!K26)</f>
        <v>1824</v>
      </c>
      <c r="J24" s="6"/>
      <c r="K24" s="13"/>
      <c r="L24"/>
      <c r="M24" s="12"/>
      <c r="N24"/>
      <c r="O24"/>
      <c r="P24"/>
      <c r="R24" s="3"/>
      <c r="S24" s="3"/>
      <c r="T24" s="3"/>
      <c r="U24" s="3"/>
      <c r="V24" s="3"/>
      <c r="W24" s="3"/>
      <c r="Z24"/>
      <c r="AA24"/>
      <c r="AB24"/>
      <c r="AC24"/>
      <c r="AD24"/>
      <c r="AE24"/>
      <c r="AF24"/>
      <c r="AG24"/>
    </row>
    <row r="25" spans="1:33" x14ac:dyDescent="0.3">
      <c r="B25" s="12"/>
      <c r="C25" s="12" t="str">
        <f t="shared" si="0"/>
        <v>Fire and Flames</v>
      </c>
      <c r="D25" s="12" t="str">
        <f>VLOOKUP(F25,'Labels List'!$A$4:$B$14,2,FALSE)</f>
        <v>Fire and Flames</v>
      </c>
      <c r="E25" s="12" t="str">
        <f>'Raw Data'!A27</f>
        <v>WP Winnipeg RHA</v>
      </c>
      <c r="F25" s="12" t="str">
        <f>'Raw Data'!B27</f>
        <v>07 Accidents Caused by Fire and Flames</v>
      </c>
      <c r="G25" s="33">
        <f>IF('Raw Data'!L27="s","s",'Raw Data'!E27)</f>
        <v>1854</v>
      </c>
      <c r="H25" s="33">
        <f>IF('Raw Data'!M27="s","s",'Raw Data'!H27)</f>
        <v>1868</v>
      </c>
      <c r="I25" s="33">
        <f>IF('Raw Data'!N27="S","s",'Raw Data'!K27)</f>
        <v>1824</v>
      </c>
      <c r="J25" s="6"/>
      <c r="K25" s="13"/>
      <c r="L25"/>
      <c r="M25" s="12"/>
      <c r="N25"/>
      <c r="O25"/>
      <c r="P25"/>
      <c r="R25" s="3"/>
      <c r="S25" s="3"/>
      <c r="T25" s="3"/>
      <c r="U25" s="3"/>
      <c r="V25" s="3"/>
      <c r="W25" s="3"/>
      <c r="Z25"/>
      <c r="AA25"/>
      <c r="AB25"/>
      <c r="AC25"/>
      <c r="AD25"/>
      <c r="AE25"/>
      <c r="AF25"/>
      <c r="AG25"/>
    </row>
    <row r="26" spans="1:33" x14ac:dyDescent="0.3">
      <c r="C26" s="12" t="str">
        <f t="shared" si="0"/>
        <v>Drowning and Submersion</v>
      </c>
      <c r="D26" s="12" t="str">
        <f>VLOOKUP(F26,'Labels List'!$A$4:$B$14,2,FALSE)</f>
        <v>Drowning and Submersion</v>
      </c>
      <c r="E26" s="12" t="str">
        <f>'Raw Data'!A28</f>
        <v>WP Winnipeg RHA</v>
      </c>
      <c r="F26" s="12" t="str">
        <f>'Raw Data'!B28</f>
        <v>05 Accidental Drowning and Submersion</v>
      </c>
      <c r="G26" s="33">
        <f>IF('Raw Data'!L28="s","s",'Raw Data'!E28)</f>
        <v>1854</v>
      </c>
      <c r="H26" s="33">
        <f>IF('Raw Data'!M28="s","s",'Raw Data'!H28)</f>
        <v>1868</v>
      </c>
      <c r="I26" s="33">
        <f>IF('Raw Data'!N28="S","s",'Raw Data'!K28)</f>
        <v>1824</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1854</v>
      </c>
      <c r="H27" s="33">
        <f>IF('Raw Data'!M29="s","s",'Raw Data'!H29)</f>
        <v>1868</v>
      </c>
      <c r="I27" s="33">
        <f>IF('Raw Data'!N29="S","s",'Raw Data'!K29)</f>
        <v>1824</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Accidental Falls</v>
      </c>
      <c r="D28" s="12" t="str">
        <f>VLOOKUP(F28,'Labels List'!$A$4:$B$14,2,FALSE)</f>
        <v>Accidental Falls</v>
      </c>
      <c r="E28" s="12" t="str">
        <f>'Raw Data'!A30</f>
        <v>IE Interlake-Eastern RHA</v>
      </c>
      <c r="F28" s="12" t="str">
        <f>'Raw Data'!B30</f>
        <v>03 Accidental Falls</v>
      </c>
      <c r="G28" s="33">
        <f>IF('Raw Data'!L30="s","s",'Raw Data'!E30)</f>
        <v>437</v>
      </c>
      <c r="H28" s="33">
        <f>IF('Raw Data'!M30="s","s",'Raw Data'!H30)</f>
        <v>407</v>
      </c>
      <c r="I28" s="33">
        <f>IF('Raw Data'!N30="S","s",'Raw Data'!K30)</f>
        <v>391</v>
      </c>
      <c r="J28" s="6"/>
      <c r="K28" s="13"/>
      <c r="L28"/>
      <c r="M28" s="12"/>
      <c r="N28"/>
      <c r="O28"/>
      <c r="P28"/>
      <c r="R28" s="3"/>
      <c r="S28" s="3"/>
      <c r="T28" s="3"/>
      <c r="U28" s="3"/>
      <c r="V28" s="3"/>
      <c r="W28" s="3"/>
      <c r="Z28"/>
      <c r="AA28"/>
      <c r="AB28"/>
      <c r="AC28"/>
      <c r="AD28"/>
      <c r="AE28"/>
      <c r="AF28"/>
      <c r="AG28"/>
    </row>
    <row r="29" spans="1:33" x14ac:dyDescent="0.3">
      <c r="B29" s="12"/>
      <c r="C29" s="12" t="str">
        <f t="shared" si="0"/>
        <v>Suicide and Self-Inflicted Injury</v>
      </c>
      <c r="D29" s="12" t="str">
        <f>VLOOKUP(F29,'Labels List'!$A$4:$B$14,2,FALSE)</f>
        <v>Suicide and Self-Inflicted Injury</v>
      </c>
      <c r="E29" s="12" t="str">
        <f>'Raw Data'!A31</f>
        <v>IE Interlake-Eastern RHA</v>
      </c>
      <c r="F29" s="12" t="str">
        <f>'Raw Data'!B31</f>
        <v>09 Suicide and Self-Inflicted Injury</v>
      </c>
      <c r="G29" s="33">
        <f>IF('Raw Data'!L31="s","s",'Raw Data'!E31)</f>
        <v>437</v>
      </c>
      <c r="H29" s="33">
        <f>IF('Raw Data'!M31="s","s",'Raw Data'!H31)</f>
        <v>407</v>
      </c>
      <c r="I29" s="33">
        <f>IF('Raw Data'!N31="S","s",'Raw Data'!K31)</f>
        <v>391</v>
      </c>
      <c r="J29" s="6"/>
      <c r="K29" s="13"/>
      <c r="L29"/>
      <c r="M29" s="12"/>
      <c r="N29"/>
      <c r="O29"/>
      <c r="P29"/>
      <c r="R29" s="3"/>
      <c r="S29" s="3"/>
      <c r="T29" s="3"/>
      <c r="U29" s="3"/>
      <c r="V29" s="3"/>
      <c r="W29" s="3"/>
      <c r="Z29"/>
      <c r="AA29"/>
      <c r="AB29"/>
      <c r="AC29"/>
      <c r="AD29"/>
      <c r="AE29"/>
      <c r="AF29"/>
      <c r="AG29"/>
    </row>
    <row r="30" spans="1:33" x14ac:dyDescent="0.3">
      <c r="B30" s="12"/>
      <c r="C30" s="12" t="str">
        <f t="shared" si="0"/>
        <v>Accidental Poisoning</v>
      </c>
      <c r="D30" s="12" t="str">
        <f>VLOOKUP(F30,'Labels List'!$A$4:$B$14,2,FALSE)</f>
        <v>Accidental Poisoning</v>
      </c>
      <c r="E30" s="12" t="str">
        <f>'Raw Data'!A32</f>
        <v>IE Interlake-Eastern RHA</v>
      </c>
      <c r="F30" s="12" t="str">
        <f>'Raw Data'!B32</f>
        <v>04 Accidental Poisoning</v>
      </c>
      <c r="G30" s="33">
        <f>IF('Raw Data'!L32="s","s",'Raw Data'!E32)</f>
        <v>437</v>
      </c>
      <c r="H30" s="33">
        <f>IF('Raw Data'!M32="s","s",'Raw Data'!H32)</f>
        <v>407</v>
      </c>
      <c r="I30" s="33">
        <f>IF('Raw Data'!N32="S","s",'Raw Data'!K32)</f>
        <v>391</v>
      </c>
      <c r="J30" s="6"/>
      <c r="K30" s="13"/>
      <c r="L30"/>
      <c r="M30" s="12"/>
      <c r="N30"/>
      <c r="O30"/>
      <c r="P30"/>
      <c r="R30" s="3"/>
      <c r="S30" s="3"/>
      <c r="T30" s="3"/>
      <c r="U30" s="3"/>
      <c r="V30" s="3"/>
      <c r="W30" s="3"/>
      <c r="Z30"/>
      <c r="AA30"/>
      <c r="AB30"/>
      <c r="AC30"/>
      <c r="AD30"/>
      <c r="AE30"/>
      <c r="AF30"/>
      <c r="AG30"/>
    </row>
    <row r="31" spans="1:33" x14ac:dyDescent="0.3">
      <c r="B31" s="12"/>
      <c r="C31" s="12" t="str">
        <f t="shared" si="0"/>
        <v>Land Transport Accidents</v>
      </c>
      <c r="D31" s="12" t="str">
        <f>VLOOKUP(F31,'Labels List'!$A$4:$B$14,2,FALSE)</f>
        <v>Land Transport Accidents</v>
      </c>
      <c r="E31" s="12" t="str">
        <f>'Raw Data'!A33</f>
        <v>IE Interlake-Eastern RHA</v>
      </c>
      <c r="F31" s="12" t="str">
        <f>'Raw Data'!B33</f>
        <v>01 Land Transport Accidents</v>
      </c>
      <c r="G31" s="33">
        <f>IF('Raw Data'!L33="s","s",'Raw Data'!E33)</f>
        <v>437</v>
      </c>
      <c r="H31" s="33">
        <f>IF('Raw Data'!M33="s","s",'Raw Data'!H33)</f>
        <v>407</v>
      </c>
      <c r="I31" s="33">
        <f>IF('Raw Data'!N33="S","s",'Raw Data'!K33)</f>
        <v>391</v>
      </c>
      <c r="J31" s="6"/>
      <c r="K31" s="13"/>
      <c r="L31"/>
      <c r="M31" s="12"/>
      <c r="N31"/>
      <c r="O31"/>
      <c r="P31"/>
      <c r="R31" s="3"/>
      <c r="S31" s="3"/>
      <c r="T31" s="3"/>
      <c r="U31" s="3"/>
      <c r="V31" s="3"/>
      <c r="W31" s="3"/>
      <c r="Z31"/>
      <c r="AA31"/>
      <c r="AB31"/>
      <c r="AC31"/>
      <c r="AD31"/>
      <c r="AE31"/>
      <c r="AF31"/>
      <c r="AG31"/>
    </row>
    <row r="32" spans="1:33" x14ac:dyDescent="0.3">
      <c r="B32" s="12"/>
      <c r="C32" s="12" t="str">
        <f t="shared" si="0"/>
        <v>Natural and Environmental Factors</v>
      </c>
      <c r="D32" s="12" t="str">
        <f>VLOOKUP(F32,'Labels List'!$A$4:$B$14,2,FALSE)</f>
        <v>Natural and Environmental Factors</v>
      </c>
      <c r="E32" s="12" t="str">
        <f>'Raw Data'!A34</f>
        <v>IE Interlake-Eastern RHA</v>
      </c>
      <c r="F32" s="12" t="str">
        <f>'Raw Data'!B34</f>
        <v>08 Accidents Due to Natural and Environmental Factors</v>
      </c>
      <c r="G32" s="33">
        <f>IF('Raw Data'!L34="s","s",'Raw Data'!E34)</f>
        <v>437</v>
      </c>
      <c r="H32" s="33">
        <f>IF('Raw Data'!M34="s","s",'Raw Data'!H34)</f>
        <v>407</v>
      </c>
      <c r="I32" s="33">
        <f>IF('Raw Data'!N34="S","s",'Raw Data'!K34)</f>
        <v>391</v>
      </c>
      <c r="J32" s="6"/>
      <c r="K32" s="13"/>
      <c r="L32"/>
      <c r="M32" s="12"/>
      <c r="N32"/>
      <c r="O32"/>
      <c r="P32"/>
      <c r="R32" s="3"/>
      <c r="S32" s="3"/>
      <c r="T32" s="3"/>
      <c r="U32" s="3"/>
      <c r="V32" s="3"/>
      <c r="W32" s="3"/>
      <c r="Z32"/>
      <c r="AA32"/>
      <c r="AB32"/>
      <c r="AC32"/>
      <c r="AD32"/>
      <c r="AE32"/>
      <c r="AF32"/>
      <c r="AG32"/>
    </row>
    <row r="33" spans="1:33" x14ac:dyDescent="0.3">
      <c r="B33" s="12"/>
      <c r="C33" s="12" t="str">
        <f t="shared" si="0"/>
        <v>Assault and Injuries</v>
      </c>
      <c r="D33" s="12" t="str">
        <f>VLOOKUP(F33,'Labels List'!$A$4:$B$14,2,FALSE)</f>
        <v>Assault and Injuries</v>
      </c>
      <c r="E33" s="12" t="str">
        <f>'Raw Data'!A35</f>
        <v>IE Interlake-Eastern RHA</v>
      </c>
      <c r="F33" s="12" t="str">
        <f>'Raw Data'!B35</f>
        <v>10 Assault and Injuries Inflicted by Others</v>
      </c>
      <c r="G33" s="33">
        <f>IF('Raw Data'!L35="s","s",'Raw Data'!E35)</f>
        <v>437</v>
      </c>
      <c r="H33" s="33">
        <f>IF('Raw Data'!M35="s","s",'Raw Data'!H35)</f>
        <v>407</v>
      </c>
      <c r="I33" s="33">
        <f>IF('Raw Data'!N35="S","s",'Raw Data'!K35)</f>
        <v>391</v>
      </c>
      <c r="J33" s="6"/>
      <c r="K33" s="13"/>
      <c r="L33"/>
      <c r="M33" s="12"/>
      <c r="N33"/>
      <c r="O33"/>
      <c r="P33"/>
      <c r="R33" s="3"/>
      <c r="S33" s="3"/>
      <c r="T33" s="3"/>
      <c r="U33" s="3"/>
      <c r="V33" s="3"/>
      <c r="W33" s="3"/>
      <c r="Z33"/>
      <c r="AA33"/>
      <c r="AB33"/>
      <c r="AC33"/>
      <c r="AD33"/>
      <c r="AE33"/>
      <c r="AF33"/>
      <c r="AG33"/>
    </row>
    <row r="34" spans="1:33" x14ac:dyDescent="0.3">
      <c r="B34" s="12"/>
      <c r="C34" s="12" t="str">
        <f t="shared" si="0"/>
        <v>Suffocation and Breathing Threat (s)</v>
      </c>
      <c r="D34" s="12" t="str">
        <f>VLOOKUP(F34,'Labels List'!$A$4:$B$14,2,FALSE)</f>
        <v>Suffocation and Breathing Threat</v>
      </c>
      <c r="E34" s="12" t="str">
        <f>'Raw Data'!A36</f>
        <v>IE Interlake-Eastern RHA</v>
      </c>
      <c r="F34" s="12" t="str">
        <f>'Raw Data'!B36</f>
        <v>06 Accidental Suffocation, Choking and Other Threats to Breathing</v>
      </c>
      <c r="G34" s="33">
        <f>IF('Raw Data'!L36="s","s",'Raw Data'!E36)</f>
        <v>437</v>
      </c>
      <c r="H34" s="33" t="str">
        <f>IF('Raw Data'!M36="s","s",'Raw Data'!H36)</f>
        <v>s</v>
      </c>
      <c r="I34" s="33">
        <f>IF('Raw Data'!N36="S","s",'Raw Data'!K36)</f>
        <v>391</v>
      </c>
      <c r="J34" s="6"/>
      <c r="K34" s="13"/>
      <c r="L34"/>
      <c r="M34" s="12"/>
      <c r="N34"/>
      <c r="O34"/>
      <c r="P34"/>
      <c r="R34" s="3"/>
      <c r="S34" s="3"/>
      <c r="T34" s="3"/>
      <c r="U34" s="3"/>
      <c r="V34" s="3"/>
      <c r="W34" s="3"/>
      <c r="Z34"/>
      <c r="AA34"/>
      <c r="AB34"/>
      <c r="AC34"/>
      <c r="AD34"/>
      <c r="AE34"/>
      <c r="AF34"/>
      <c r="AG34"/>
    </row>
    <row r="35" spans="1:33" x14ac:dyDescent="0.3">
      <c r="B35" s="12"/>
      <c r="C35" s="12" t="str">
        <f t="shared" si="0"/>
        <v>Undetermined Intent Events (s)</v>
      </c>
      <c r="D35" s="12" t="str">
        <f>VLOOKUP(F35,'Labels List'!$A$4:$B$14,2,FALSE)</f>
        <v>Undetermined Intent Events</v>
      </c>
      <c r="E35" s="12" t="str">
        <f>'Raw Data'!A37</f>
        <v>IE Interlake-Eastern RHA</v>
      </c>
      <c r="F35" s="12" t="str">
        <f>'Raw Data'!B37</f>
        <v>11 Event of Undetermined Intent</v>
      </c>
      <c r="G35" s="33">
        <f>IF('Raw Data'!L37="s","s",'Raw Data'!E37)</f>
        <v>437</v>
      </c>
      <c r="H35" s="33">
        <f>IF('Raw Data'!M37="s","s",'Raw Data'!H37)</f>
        <v>407</v>
      </c>
      <c r="I35" s="33" t="str">
        <f>IF('Raw Data'!N37="S","s",'Raw Data'!K37)</f>
        <v>s</v>
      </c>
      <c r="J35" s="6"/>
      <c r="K35" s="13"/>
      <c r="L35"/>
      <c r="M35" s="12"/>
      <c r="N35"/>
      <c r="O35"/>
      <c r="P35"/>
      <c r="R35" s="3"/>
      <c r="S35" s="3"/>
      <c r="T35" s="3"/>
      <c r="U35" s="3"/>
      <c r="V35" s="3"/>
      <c r="W35" s="3"/>
      <c r="Z35"/>
      <c r="AA35"/>
      <c r="AB35"/>
      <c r="AC35"/>
      <c r="AD35"/>
      <c r="AE35"/>
      <c r="AF35"/>
      <c r="AG35"/>
    </row>
    <row r="36" spans="1:33" x14ac:dyDescent="0.3">
      <c r="B36" s="12"/>
      <c r="C36" s="12" t="str">
        <f t="shared" si="0"/>
        <v>Fire and Flames (s)</v>
      </c>
      <c r="D36" s="12" t="str">
        <f>VLOOKUP(F36,'Labels List'!$A$4:$B$14,2,FALSE)</f>
        <v>Fire and Flames</v>
      </c>
      <c r="E36" s="12" t="str">
        <f>'Raw Data'!A38</f>
        <v>IE Interlake-Eastern RHA</v>
      </c>
      <c r="F36" s="12" t="str">
        <f>'Raw Data'!B38</f>
        <v>07 Accidents Caused by Fire and Flames</v>
      </c>
      <c r="G36" s="33">
        <f>IF('Raw Data'!L38="s","s",'Raw Data'!E38)</f>
        <v>437</v>
      </c>
      <c r="H36" s="33" t="str">
        <f>IF('Raw Data'!M38="s","s",'Raw Data'!H38)</f>
        <v>s</v>
      </c>
      <c r="I36" s="33" t="str">
        <f>IF('Raw Data'!N38="S","s",'Raw Data'!K38)</f>
        <v>s</v>
      </c>
      <c r="J36" s="6"/>
      <c r="K36" s="13"/>
      <c r="L36"/>
      <c r="M36" s="12"/>
      <c r="N36"/>
      <c r="O36"/>
      <c r="P36"/>
      <c r="R36" s="3"/>
      <c r="S36" s="3"/>
      <c r="T36" s="3"/>
      <c r="U36" s="3"/>
      <c r="V36" s="3"/>
      <c r="W36" s="3"/>
      <c r="Z36"/>
      <c r="AA36"/>
      <c r="AB36"/>
      <c r="AC36"/>
      <c r="AD36"/>
      <c r="AE36"/>
      <c r="AF36"/>
      <c r="AG36"/>
    </row>
    <row r="37" spans="1:33" x14ac:dyDescent="0.3">
      <c r="B37" s="12"/>
      <c r="C37" s="12" t="str">
        <f t="shared" si="0"/>
        <v>Drowning and Submersion</v>
      </c>
      <c r="D37" s="12" t="str">
        <f>VLOOKUP(F37,'Labels List'!$A$4:$B$14,2,FALSE)</f>
        <v>Drowning and Submersion</v>
      </c>
      <c r="E37" s="12" t="str">
        <f>'Raw Data'!A39</f>
        <v>IE Interlake-Eastern RHA</v>
      </c>
      <c r="F37" s="12" t="str">
        <f>'Raw Data'!B39</f>
        <v>05 Accidental Drowning and Submersion</v>
      </c>
      <c r="G37" s="33">
        <f>IF('Raw Data'!L39="s","s",'Raw Data'!E39)</f>
        <v>437</v>
      </c>
      <c r="H37" s="33">
        <f>IF('Raw Data'!M39="s","s",'Raw Data'!H39)</f>
        <v>407</v>
      </c>
      <c r="I37" s="33">
        <f>IF('Raw Data'!N39="S","s",'Raw Data'!K39)</f>
        <v>391</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437</v>
      </c>
      <c r="H38" s="33">
        <f>IF('Raw Data'!M40="s","s",'Raw Data'!H40)</f>
        <v>407</v>
      </c>
      <c r="I38" s="33">
        <f>IF('Raw Data'!N40="S","s",'Raw Data'!K40)</f>
        <v>391</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Accidental Falls</v>
      </c>
      <c r="D39" s="12" t="str">
        <f>VLOOKUP(F39,'Labels List'!$A$4:$B$14,2,FALSE)</f>
        <v>Accidental Falls</v>
      </c>
      <c r="E39" s="12" t="str">
        <f>'Raw Data'!A41</f>
        <v>WE Prairie Mountain Health</v>
      </c>
      <c r="F39" s="12" t="str">
        <f>'Raw Data'!B41</f>
        <v>03 Accidental Falls</v>
      </c>
      <c r="G39" s="33">
        <f>IF('Raw Data'!L41="s","s",'Raw Data'!E41)</f>
        <v>579</v>
      </c>
      <c r="H39" s="33">
        <f>IF('Raw Data'!M41="s","s",'Raw Data'!H41)</f>
        <v>594</v>
      </c>
      <c r="I39" s="33">
        <f>IF('Raw Data'!N41="S","s",'Raw Data'!K41)</f>
        <v>592</v>
      </c>
      <c r="J39" s="6"/>
      <c r="K39" s="13"/>
      <c r="L39"/>
      <c r="M39" s="12"/>
      <c r="N39"/>
      <c r="O39"/>
      <c r="P39"/>
      <c r="R39" s="3"/>
      <c r="S39" s="3"/>
      <c r="T39" s="3"/>
      <c r="U39" s="3"/>
      <c r="V39" s="3"/>
      <c r="W39" s="3"/>
      <c r="Z39"/>
      <c r="AA39"/>
      <c r="AB39"/>
      <c r="AC39"/>
      <c r="AD39"/>
      <c r="AE39"/>
      <c r="AF39"/>
      <c r="AG39"/>
    </row>
    <row r="40" spans="1:33" x14ac:dyDescent="0.3">
      <c r="B40" s="12"/>
      <c r="C40" s="12" t="str">
        <f t="shared" si="0"/>
        <v>Suicide and Self-Inflicted Injury</v>
      </c>
      <c r="D40" s="12" t="str">
        <f>VLOOKUP(F40,'Labels List'!$A$4:$B$14,2,FALSE)</f>
        <v>Suicide and Self-Inflicted Injury</v>
      </c>
      <c r="E40" s="12" t="str">
        <f>'Raw Data'!A42</f>
        <v>WE Prairie Mountain Health</v>
      </c>
      <c r="F40" s="12" t="str">
        <f>'Raw Data'!B42</f>
        <v>09 Suicide and Self-Inflicted Injury</v>
      </c>
      <c r="G40" s="33">
        <f>IF('Raw Data'!L42="s","s",'Raw Data'!E42)</f>
        <v>579</v>
      </c>
      <c r="H40" s="33">
        <f>IF('Raw Data'!M42="s","s",'Raw Data'!H42)</f>
        <v>594</v>
      </c>
      <c r="I40" s="33">
        <f>IF('Raw Data'!N42="S","s",'Raw Data'!K42)</f>
        <v>592</v>
      </c>
      <c r="J40" s="6"/>
      <c r="K40" s="13"/>
      <c r="L40"/>
      <c r="M40" s="12"/>
      <c r="N40"/>
      <c r="O40"/>
      <c r="P40"/>
      <c r="R40" s="3"/>
      <c r="S40" s="3"/>
      <c r="T40" s="3"/>
      <c r="U40" s="3"/>
      <c r="V40" s="3"/>
      <c r="W40" s="3"/>
      <c r="Z40"/>
      <c r="AA40"/>
      <c r="AB40"/>
      <c r="AC40"/>
      <c r="AD40"/>
      <c r="AE40"/>
      <c r="AF40"/>
      <c r="AG40"/>
    </row>
    <row r="41" spans="1:33" x14ac:dyDescent="0.3">
      <c r="B41" s="12"/>
      <c r="C41" s="12" t="str">
        <f t="shared" si="0"/>
        <v>Accidental Poisoning</v>
      </c>
      <c r="D41" s="12" t="str">
        <f>VLOOKUP(F41,'Labels List'!$A$4:$B$14,2,FALSE)</f>
        <v>Accidental Poisoning</v>
      </c>
      <c r="E41" s="12" t="str">
        <f>'Raw Data'!A43</f>
        <v>WE Prairie Mountain Health</v>
      </c>
      <c r="F41" s="12" t="str">
        <f>'Raw Data'!B43</f>
        <v>04 Accidental Poisoning</v>
      </c>
      <c r="G41" s="33">
        <f>IF('Raw Data'!L43="s","s",'Raw Data'!E43)</f>
        <v>579</v>
      </c>
      <c r="H41" s="33">
        <f>IF('Raw Data'!M43="s","s",'Raw Data'!H43)</f>
        <v>594</v>
      </c>
      <c r="I41" s="33">
        <f>IF('Raw Data'!N43="S","s",'Raw Data'!K43)</f>
        <v>592</v>
      </c>
      <c r="J41" s="6"/>
      <c r="K41" s="13"/>
      <c r="L41"/>
      <c r="M41" s="12"/>
      <c r="N41"/>
      <c r="O41"/>
      <c r="P41"/>
      <c r="R41" s="3"/>
      <c r="S41" s="3"/>
      <c r="T41" s="3"/>
      <c r="U41" s="3"/>
      <c r="V41" s="3"/>
      <c r="W41" s="3"/>
      <c r="Z41"/>
      <c r="AA41"/>
      <c r="AB41"/>
      <c r="AC41"/>
      <c r="AD41"/>
      <c r="AE41"/>
      <c r="AF41"/>
      <c r="AG41"/>
    </row>
    <row r="42" spans="1:33" x14ac:dyDescent="0.3">
      <c r="B42" s="12"/>
      <c r="C42" s="12" t="str">
        <f t="shared" si="0"/>
        <v>Land Transport Accidents</v>
      </c>
      <c r="D42" s="12" t="str">
        <f>VLOOKUP(F42,'Labels List'!$A$4:$B$14,2,FALSE)</f>
        <v>Land Transport Accidents</v>
      </c>
      <c r="E42" s="12" t="str">
        <f>'Raw Data'!A44</f>
        <v>WE Prairie Mountain Health</v>
      </c>
      <c r="F42" s="12" t="str">
        <f>'Raw Data'!B44</f>
        <v>01 Land Transport Accidents</v>
      </c>
      <c r="G42" s="33">
        <f>IF('Raw Data'!L44="s","s",'Raw Data'!E44)</f>
        <v>579</v>
      </c>
      <c r="H42" s="33">
        <f>IF('Raw Data'!M44="s","s",'Raw Data'!H44)</f>
        <v>594</v>
      </c>
      <c r="I42" s="33">
        <f>IF('Raw Data'!N44="S","s",'Raw Data'!K44)</f>
        <v>592</v>
      </c>
      <c r="J42" s="6"/>
      <c r="K42" s="13"/>
      <c r="L42"/>
      <c r="M42" s="12"/>
      <c r="N42"/>
      <c r="O42"/>
      <c r="P42"/>
      <c r="R42" s="3"/>
      <c r="S42" s="3"/>
      <c r="T42" s="3"/>
      <c r="U42" s="3"/>
      <c r="V42" s="3"/>
      <c r="W42" s="3"/>
      <c r="Z42"/>
      <c r="AA42"/>
      <c r="AB42"/>
      <c r="AC42"/>
      <c r="AD42"/>
      <c r="AE42"/>
      <c r="AF42"/>
      <c r="AG42"/>
    </row>
    <row r="43" spans="1:33" x14ac:dyDescent="0.3">
      <c r="B43" s="12"/>
      <c r="C43" s="12" t="str">
        <f t="shared" si="0"/>
        <v>Natural and Environmental Factors</v>
      </c>
      <c r="D43" s="12" t="str">
        <f>VLOOKUP(F43,'Labels List'!$A$4:$B$14,2,FALSE)</f>
        <v>Natural and Environmental Factors</v>
      </c>
      <c r="E43" s="12" t="str">
        <f>'Raw Data'!A45</f>
        <v>WE Prairie Mountain Health</v>
      </c>
      <c r="F43" s="12" t="str">
        <f>'Raw Data'!B45</f>
        <v>08 Accidents Due to Natural and Environmental Factors</v>
      </c>
      <c r="G43" s="33">
        <f>IF('Raw Data'!L45="s","s",'Raw Data'!E45)</f>
        <v>579</v>
      </c>
      <c r="H43" s="33">
        <f>IF('Raw Data'!M45="s","s",'Raw Data'!H45)</f>
        <v>594</v>
      </c>
      <c r="I43" s="33">
        <f>IF('Raw Data'!N45="S","s",'Raw Data'!K45)</f>
        <v>592</v>
      </c>
      <c r="J43" s="6"/>
      <c r="K43" s="13"/>
      <c r="L43"/>
      <c r="M43" s="12"/>
      <c r="N43"/>
      <c r="O43"/>
      <c r="P43"/>
      <c r="R43" s="3"/>
      <c r="S43" s="3"/>
      <c r="T43" s="3"/>
      <c r="U43" s="3"/>
      <c r="V43" s="3"/>
      <c r="W43" s="3"/>
      <c r="Z43"/>
      <c r="AA43"/>
      <c r="AB43"/>
      <c r="AC43"/>
      <c r="AD43"/>
      <c r="AE43"/>
      <c r="AF43"/>
      <c r="AG43"/>
    </row>
    <row r="44" spans="1:33" x14ac:dyDescent="0.3">
      <c r="B44" s="12"/>
      <c r="C44" s="12" t="str">
        <f t="shared" si="0"/>
        <v>Assault and Injuries</v>
      </c>
      <c r="D44" s="12" t="str">
        <f>VLOOKUP(F44,'Labels List'!$A$4:$B$14,2,FALSE)</f>
        <v>Assault and Injuries</v>
      </c>
      <c r="E44" s="12" t="str">
        <f>'Raw Data'!A46</f>
        <v>WE Prairie Mountain Health</v>
      </c>
      <c r="F44" s="12" t="str">
        <f>'Raw Data'!B46</f>
        <v>10 Assault and Injuries Inflicted by Others</v>
      </c>
      <c r="G44" s="33">
        <f>IF('Raw Data'!L46="s","s",'Raw Data'!E46)</f>
        <v>579</v>
      </c>
      <c r="H44" s="33">
        <f>IF('Raw Data'!M46="s","s",'Raw Data'!H46)</f>
        <v>594</v>
      </c>
      <c r="I44" s="33">
        <f>IF('Raw Data'!N46="S","s",'Raw Data'!K46)</f>
        <v>592</v>
      </c>
      <c r="J44" s="6"/>
      <c r="K44" s="13"/>
      <c r="L44"/>
      <c r="M44" s="12"/>
      <c r="N44"/>
      <c r="O44"/>
      <c r="P44"/>
      <c r="R44" s="3"/>
      <c r="S44" s="3"/>
      <c r="T44" s="3"/>
      <c r="U44" s="3"/>
      <c r="V44" s="3"/>
      <c r="W44" s="3"/>
      <c r="Z44"/>
      <c r="AA44"/>
      <c r="AB44"/>
      <c r="AC44"/>
      <c r="AD44"/>
      <c r="AE44"/>
      <c r="AF44"/>
      <c r="AG44"/>
    </row>
    <row r="45" spans="1:33" x14ac:dyDescent="0.3">
      <c r="B45" s="12"/>
      <c r="C45" s="12" t="str">
        <f t="shared" si="0"/>
        <v>Suffocation and Breathing Threat</v>
      </c>
      <c r="D45" s="12" t="str">
        <f>VLOOKUP(F45,'Labels List'!$A$4:$B$14,2,FALSE)</f>
        <v>Suffocation and Breathing Threat</v>
      </c>
      <c r="E45" s="12" t="str">
        <f>'Raw Data'!A47</f>
        <v>WE Prairie Mountain Health</v>
      </c>
      <c r="F45" s="12" t="str">
        <f>'Raw Data'!B47</f>
        <v>06 Accidental Suffocation, Choking and Other Threats to Breathing</v>
      </c>
      <c r="G45" s="33">
        <f>IF('Raw Data'!L47="s","s",'Raw Data'!E47)</f>
        <v>579</v>
      </c>
      <c r="H45" s="33">
        <f>IF('Raw Data'!M47="s","s",'Raw Data'!H47)</f>
        <v>594</v>
      </c>
      <c r="I45" s="33">
        <f>IF('Raw Data'!N47="S","s",'Raw Data'!K47)</f>
        <v>592</v>
      </c>
      <c r="J45" s="6"/>
      <c r="K45" s="13"/>
      <c r="L45"/>
      <c r="M45" s="12"/>
      <c r="N45"/>
      <c r="O45"/>
      <c r="P45"/>
      <c r="R45" s="3"/>
      <c r="S45" s="3"/>
      <c r="T45" s="3"/>
      <c r="U45" s="3"/>
      <c r="V45" s="3"/>
      <c r="W45" s="3"/>
      <c r="Z45"/>
      <c r="AA45"/>
      <c r="AB45"/>
      <c r="AC45"/>
      <c r="AD45"/>
      <c r="AE45"/>
      <c r="AF45"/>
      <c r="AG45"/>
    </row>
    <row r="46" spans="1:33" x14ac:dyDescent="0.3">
      <c r="B46" s="12"/>
      <c r="C46" s="12" t="str">
        <f t="shared" si="0"/>
        <v>Undetermined Intent Events</v>
      </c>
      <c r="D46" s="12" t="str">
        <f>VLOOKUP(F46,'Labels List'!$A$4:$B$14,2,FALSE)</f>
        <v>Undetermined Intent Events</v>
      </c>
      <c r="E46" s="12" t="str">
        <f>'Raw Data'!A48</f>
        <v>WE Prairie Mountain Health</v>
      </c>
      <c r="F46" s="12" t="str">
        <f>'Raw Data'!B48</f>
        <v>11 Event of Undetermined Intent</v>
      </c>
      <c r="G46" s="33">
        <f>IF('Raw Data'!L48="s","s",'Raw Data'!E48)</f>
        <v>579</v>
      </c>
      <c r="H46" s="33">
        <f>IF('Raw Data'!M48="s","s",'Raw Data'!H48)</f>
        <v>594</v>
      </c>
      <c r="I46" s="33">
        <f>IF('Raw Data'!N48="S","s",'Raw Data'!K48)</f>
        <v>592</v>
      </c>
      <c r="J46" s="6"/>
      <c r="K46" s="13"/>
      <c r="L46"/>
      <c r="M46" s="12"/>
      <c r="N46"/>
      <c r="O46"/>
      <c r="P46"/>
      <c r="R46" s="3"/>
      <c r="S46" s="3"/>
      <c r="T46" s="3"/>
      <c r="U46" s="3"/>
      <c r="V46" s="3"/>
      <c r="W46" s="3"/>
      <c r="Z46"/>
      <c r="AA46"/>
      <c r="AB46"/>
      <c r="AC46"/>
      <c r="AD46"/>
      <c r="AE46"/>
      <c r="AF46"/>
      <c r="AG46"/>
    </row>
    <row r="47" spans="1:33" x14ac:dyDescent="0.3">
      <c r="B47" s="12"/>
      <c r="C47" s="12" t="str">
        <f t="shared" si="0"/>
        <v>Fire and Flames</v>
      </c>
      <c r="D47" s="12" t="str">
        <f>VLOOKUP(F47,'Labels List'!$A$4:$B$14,2,FALSE)</f>
        <v>Fire and Flames</v>
      </c>
      <c r="E47" s="12" t="str">
        <f>'Raw Data'!A49</f>
        <v>WE Prairie Mountain Health</v>
      </c>
      <c r="F47" s="12" t="str">
        <f>'Raw Data'!B49</f>
        <v>07 Accidents Caused by Fire and Flames</v>
      </c>
      <c r="G47" s="33">
        <f>IF('Raw Data'!L49="s","s",'Raw Data'!E49)</f>
        <v>579</v>
      </c>
      <c r="H47" s="33">
        <f>IF('Raw Data'!M49="s","s",'Raw Data'!H49)</f>
        <v>594</v>
      </c>
      <c r="I47" s="33">
        <f>IF('Raw Data'!N49="S","s",'Raw Data'!K49)</f>
        <v>592</v>
      </c>
      <c r="J47" s="6"/>
      <c r="K47" s="13"/>
      <c r="L47"/>
      <c r="M47" s="12"/>
      <c r="N47"/>
      <c r="O47"/>
      <c r="P47"/>
      <c r="R47" s="3"/>
      <c r="S47" s="3"/>
      <c r="T47" s="3"/>
      <c r="U47" s="3"/>
      <c r="V47" s="3"/>
      <c r="W47" s="3"/>
      <c r="Z47"/>
      <c r="AA47"/>
      <c r="AB47"/>
      <c r="AC47"/>
      <c r="AD47"/>
      <c r="AE47"/>
      <c r="AF47"/>
      <c r="AG47"/>
    </row>
    <row r="48" spans="1:33" x14ac:dyDescent="0.3">
      <c r="B48" s="12"/>
      <c r="C48" s="12" t="str">
        <f t="shared" si="0"/>
        <v>Drowning and Submersion (s)</v>
      </c>
      <c r="D48" s="12" t="str">
        <f>VLOOKUP(F48,'Labels List'!$A$4:$B$14,2,FALSE)</f>
        <v>Drowning and Submersion</v>
      </c>
      <c r="E48" s="12" t="str">
        <f>'Raw Data'!A50</f>
        <v>WE Prairie Mountain Health</v>
      </c>
      <c r="F48" s="12" t="str">
        <f>'Raw Data'!B50</f>
        <v>05 Accidental Drowning and Submersion</v>
      </c>
      <c r="G48" s="33" t="str">
        <f>IF('Raw Data'!L50="s","s",'Raw Data'!E50)</f>
        <v>s</v>
      </c>
      <c r="H48" s="33" t="str">
        <f>IF('Raw Data'!M50="s","s",'Raw Data'!H50)</f>
        <v>s</v>
      </c>
      <c r="I48" s="33" t="str">
        <f>IF('Raw Data'!N50="S","s",'Raw Data'!K50)</f>
        <v>s</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579</v>
      </c>
      <c r="H49" s="33">
        <f>IF('Raw Data'!M51="s","s",'Raw Data'!H51)</f>
        <v>594</v>
      </c>
      <c r="I49" s="33">
        <f>IF('Raw Data'!N51="S","s",'Raw Data'!K51)</f>
        <v>592</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Accidental Falls</v>
      </c>
      <c r="D50" s="12" t="str">
        <f>VLOOKUP(F50,'Labels List'!$A$4:$B$14,2,FALSE)</f>
        <v>Accidental Falls</v>
      </c>
      <c r="E50" s="12" t="str">
        <f>'Raw Data'!A52</f>
        <v>NO Northern Health Region</v>
      </c>
      <c r="F50" s="12" t="str">
        <f>'Raw Data'!B52</f>
        <v>03 Accidental Falls</v>
      </c>
      <c r="G50" s="33">
        <f>IF('Raw Data'!L52="s","s",'Raw Data'!E52)</f>
        <v>394</v>
      </c>
      <c r="H50" s="33">
        <f>IF('Raw Data'!M52="s","s",'Raw Data'!H52)</f>
        <v>360</v>
      </c>
      <c r="I50" s="33">
        <f>IF('Raw Data'!N52="S","s",'Raw Data'!K52)</f>
        <v>371</v>
      </c>
      <c r="J50" s="6"/>
      <c r="K50" s="13"/>
      <c r="L50"/>
      <c r="M50" s="12"/>
      <c r="N50"/>
      <c r="O50"/>
      <c r="P50"/>
      <c r="R50" s="3"/>
      <c r="S50" s="3"/>
      <c r="T50" s="3"/>
      <c r="U50" s="3"/>
      <c r="V50" s="3"/>
      <c r="W50" s="3"/>
      <c r="Z50"/>
      <c r="AA50"/>
      <c r="AB50"/>
      <c r="AC50"/>
      <c r="AD50"/>
      <c r="AE50"/>
      <c r="AF50"/>
      <c r="AG50"/>
    </row>
    <row r="51" spans="1:33" x14ac:dyDescent="0.3">
      <c r="B51" s="12"/>
      <c r="C51" s="12" t="str">
        <f t="shared" si="0"/>
        <v>Suicide and Self-Inflicted Injury</v>
      </c>
      <c r="D51" s="12" t="str">
        <f>VLOOKUP(F51,'Labels List'!$A$4:$B$14,2,FALSE)</f>
        <v>Suicide and Self-Inflicted Injury</v>
      </c>
      <c r="E51" s="12" t="str">
        <f>'Raw Data'!A53</f>
        <v>NO Northern Health Region</v>
      </c>
      <c r="F51" s="12" t="str">
        <f>'Raw Data'!B53</f>
        <v>09 Suicide and Self-Inflicted Injury</v>
      </c>
      <c r="G51" s="33">
        <f>IF('Raw Data'!L53="s","s",'Raw Data'!E53)</f>
        <v>394</v>
      </c>
      <c r="H51" s="33">
        <f>IF('Raw Data'!M53="s","s",'Raw Data'!H53)</f>
        <v>360</v>
      </c>
      <c r="I51" s="33">
        <f>IF('Raw Data'!N53="S","s",'Raw Data'!K53)</f>
        <v>371</v>
      </c>
      <c r="J51" s="6"/>
      <c r="K51" s="13"/>
      <c r="L51"/>
      <c r="M51" s="12"/>
      <c r="N51"/>
      <c r="O51"/>
      <c r="P51"/>
      <c r="R51" s="3"/>
      <c r="S51" s="3"/>
      <c r="T51" s="3"/>
      <c r="U51" s="3"/>
      <c r="V51" s="3"/>
      <c r="W51" s="3"/>
      <c r="Z51"/>
      <c r="AA51"/>
      <c r="AB51"/>
      <c r="AC51"/>
      <c r="AD51"/>
      <c r="AE51"/>
      <c r="AF51"/>
      <c r="AG51"/>
    </row>
    <row r="52" spans="1:33" x14ac:dyDescent="0.3">
      <c r="B52" s="12"/>
      <c r="C52" s="12" t="str">
        <f t="shared" si="0"/>
        <v>Accidental Poisoning</v>
      </c>
      <c r="D52" s="12" t="str">
        <f>VLOOKUP(F52,'Labels List'!$A$4:$B$14,2,FALSE)</f>
        <v>Accidental Poisoning</v>
      </c>
      <c r="E52" s="12" t="str">
        <f>'Raw Data'!A54</f>
        <v>NO Northern Health Region</v>
      </c>
      <c r="F52" s="12" t="str">
        <f>'Raw Data'!B54</f>
        <v>04 Accidental Poisoning</v>
      </c>
      <c r="G52" s="33">
        <f>IF('Raw Data'!L54="s","s",'Raw Data'!E54)</f>
        <v>394</v>
      </c>
      <c r="H52" s="33">
        <f>IF('Raw Data'!M54="s","s",'Raw Data'!H54)</f>
        <v>360</v>
      </c>
      <c r="I52" s="33">
        <f>IF('Raw Data'!N54="S","s",'Raw Data'!K54)</f>
        <v>371</v>
      </c>
      <c r="J52" s="6"/>
      <c r="K52" s="13"/>
      <c r="L52"/>
      <c r="M52" s="12"/>
      <c r="N52"/>
      <c r="O52"/>
      <c r="P52"/>
      <c r="R52" s="3"/>
      <c r="S52" s="3"/>
      <c r="T52" s="3"/>
      <c r="U52" s="3"/>
      <c r="V52" s="3"/>
      <c r="W52" s="3"/>
      <c r="Z52"/>
      <c r="AA52"/>
      <c r="AB52"/>
      <c r="AC52"/>
      <c r="AD52"/>
      <c r="AE52"/>
      <c r="AF52"/>
      <c r="AG52"/>
    </row>
    <row r="53" spans="1:33" x14ac:dyDescent="0.3">
      <c r="B53" s="12"/>
      <c r="C53" s="12" t="str">
        <f t="shared" si="0"/>
        <v>Land Transport Accidents</v>
      </c>
      <c r="D53" s="12" t="str">
        <f>VLOOKUP(F53,'Labels List'!$A$4:$B$14,2,FALSE)</f>
        <v>Land Transport Accidents</v>
      </c>
      <c r="E53" s="12" t="str">
        <f>'Raw Data'!A55</f>
        <v>NO Northern Health Region</v>
      </c>
      <c r="F53" s="12" t="str">
        <f>'Raw Data'!B55</f>
        <v>01 Land Transport Accidents</v>
      </c>
      <c r="G53" s="33">
        <f>IF('Raw Data'!L55="s","s",'Raw Data'!E55)</f>
        <v>394</v>
      </c>
      <c r="H53" s="33">
        <f>IF('Raw Data'!M55="s","s",'Raw Data'!H55)</f>
        <v>360</v>
      </c>
      <c r="I53" s="33">
        <f>IF('Raw Data'!N55="S","s",'Raw Data'!K55)</f>
        <v>371</v>
      </c>
      <c r="J53" s="6"/>
      <c r="K53" s="13"/>
      <c r="L53"/>
      <c r="M53" s="12"/>
      <c r="N53"/>
      <c r="O53"/>
      <c r="P53"/>
      <c r="R53" s="3"/>
      <c r="S53" s="3"/>
      <c r="T53" s="3"/>
      <c r="U53" s="3"/>
      <c r="V53" s="3"/>
      <c r="W53" s="3"/>
      <c r="Z53"/>
      <c r="AA53"/>
      <c r="AB53"/>
      <c r="AC53"/>
      <c r="AD53"/>
      <c r="AE53"/>
      <c r="AF53"/>
      <c r="AG53"/>
    </row>
    <row r="54" spans="1:33" x14ac:dyDescent="0.3">
      <c r="B54" s="12"/>
      <c r="C54" s="12" t="str">
        <f t="shared" si="0"/>
        <v>Natural and Environmental Factors</v>
      </c>
      <c r="D54" s="12" t="str">
        <f>VLOOKUP(F54,'Labels List'!$A$4:$B$14,2,FALSE)</f>
        <v>Natural and Environmental Factors</v>
      </c>
      <c r="E54" s="12" t="str">
        <f>'Raw Data'!A56</f>
        <v>NO Northern Health Region</v>
      </c>
      <c r="F54" s="12" t="str">
        <f>'Raw Data'!B56</f>
        <v>08 Accidents Due to Natural and Environmental Factors</v>
      </c>
      <c r="G54" s="33">
        <f>IF('Raw Data'!L56="s","s",'Raw Data'!E56)</f>
        <v>394</v>
      </c>
      <c r="H54" s="33">
        <f>IF('Raw Data'!M56="s","s",'Raw Data'!H56)</f>
        <v>360</v>
      </c>
      <c r="I54" s="33">
        <f>IF('Raw Data'!N56="S","s",'Raw Data'!K56)</f>
        <v>371</v>
      </c>
      <c r="J54" s="6"/>
      <c r="K54" s="13"/>
      <c r="L54"/>
      <c r="M54" s="12"/>
      <c r="N54"/>
      <c r="O54"/>
      <c r="P54"/>
      <c r="R54" s="3"/>
      <c r="S54" s="3"/>
      <c r="T54" s="3"/>
      <c r="U54" s="3"/>
      <c r="V54" s="3"/>
      <c r="W54" s="3"/>
      <c r="Z54"/>
      <c r="AA54"/>
      <c r="AB54"/>
      <c r="AC54"/>
      <c r="AD54"/>
      <c r="AE54"/>
      <c r="AF54"/>
      <c r="AG54"/>
    </row>
    <row r="55" spans="1:33" x14ac:dyDescent="0.3">
      <c r="B55" s="12"/>
      <c r="C55" s="12" t="str">
        <f t="shared" si="0"/>
        <v>Assault and Injuries</v>
      </c>
      <c r="D55" s="12" t="str">
        <f>VLOOKUP(F55,'Labels List'!$A$4:$B$14,2,FALSE)</f>
        <v>Assault and Injuries</v>
      </c>
      <c r="E55" s="12" t="str">
        <f>'Raw Data'!A57</f>
        <v>NO Northern Health Region</v>
      </c>
      <c r="F55" s="12" t="str">
        <f>'Raw Data'!B57</f>
        <v>10 Assault and Injuries Inflicted by Others</v>
      </c>
      <c r="G55" s="33">
        <f>IF('Raw Data'!L57="s","s",'Raw Data'!E57)</f>
        <v>394</v>
      </c>
      <c r="H55" s="33">
        <f>IF('Raw Data'!M57="s","s",'Raw Data'!H57)</f>
        <v>360</v>
      </c>
      <c r="I55" s="33">
        <f>IF('Raw Data'!N57="S","s",'Raw Data'!K57)</f>
        <v>371</v>
      </c>
      <c r="J55" s="6"/>
      <c r="K55" s="13"/>
      <c r="L55"/>
      <c r="M55" s="12"/>
      <c r="N55"/>
      <c r="O55"/>
      <c r="P55"/>
      <c r="R55" s="3"/>
      <c r="S55" s="3"/>
      <c r="T55" s="3"/>
      <c r="U55" s="3"/>
      <c r="V55" s="3"/>
      <c r="W55" s="3"/>
      <c r="Z55"/>
      <c r="AA55"/>
      <c r="AB55"/>
      <c r="AC55"/>
      <c r="AD55"/>
      <c r="AE55"/>
      <c r="AF55"/>
      <c r="AG55"/>
    </row>
    <row r="56" spans="1:33" x14ac:dyDescent="0.3">
      <c r="B56" s="12"/>
      <c r="C56" s="12" t="str">
        <f t="shared" si="0"/>
        <v>Suffocation and Breathing Threat (s)</v>
      </c>
      <c r="D56" s="12" t="str">
        <f>VLOOKUP(F56,'Labels List'!$A$4:$B$14,2,FALSE)</f>
        <v>Suffocation and Breathing Threat</v>
      </c>
      <c r="E56" s="12" t="str">
        <f>'Raw Data'!A58</f>
        <v>NO Northern Health Region</v>
      </c>
      <c r="F56" s="12" t="str">
        <f>'Raw Data'!B58</f>
        <v>06 Accidental Suffocation, Choking and Other Threats to Breathing</v>
      </c>
      <c r="G56" s="33">
        <f>IF('Raw Data'!L58="s","s",'Raw Data'!E58)</f>
        <v>394</v>
      </c>
      <c r="H56" s="33" t="str">
        <f>IF('Raw Data'!M58="s","s",'Raw Data'!H58)</f>
        <v>s</v>
      </c>
      <c r="I56" s="33">
        <f>IF('Raw Data'!N58="S","s",'Raw Data'!K58)</f>
        <v>371</v>
      </c>
      <c r="J56" s="6"/>
      <c r="K56" s="13"/>
      <c r="L56"/>
      <c r="M56" s="12"/>
      <c r="N56"/>
      <c r="O56"/>
      <c r="P56"/>
      <c r="R56" s="3"/>
      <c r="S56" s="3"/>
      <c r="T56" s="3"/>
      <c r="U56" s="3"/>
      <c r="V56" s="3"/>
      <c r="W56" s="3"/>
      <c r="Z56"/>
      <c r="AA56"/>
      <c r="AB56"/>
      <c r="AC56"/>
      <c r="AD56"/>
      <c r="AE56"/>
      <c r="AF56"/>
      <c r="AG56"/>
    </row>
    <row r="57" spans="1:33" x14ac:dyDescent="0.3">
      <c r="B57" s="12"/>
      <c r="C57" s="12" t="str">
        <f t="shared" si="0"/>
        <v>Undetermined Intent Events (s)</v>
      </c>
      <c r="D57" s="12" t="str">
        <f>VLOOKUP(F57,'Labels List'!$A$4:$B$14,2,FALSE)</f>
        <v>Undetermined Intent Events</v>
      </c>
      <c r="E57" s="12" t="str">
        <f>'Raw Data'!A59</f>
        <v>NO Northern Health Region</v>
      </c>
      <c r="F57" s="12" t="str">
        <f>'Raw Data'!B59</f>
        <v>11 Event of Undetermined Intent</v>
      </c>
      <c r="G57" s="33">
        <f>IF('Raw Data'!L59="s","s",'Raw Data'!E59)</f>
        <v>394</v>
      </c>
      <c r="H57" s="33">
        <f>IF('Raw Data'!M59="s","s",'Raw Data'!H59)</f>
        <v>360</v>
      </c>
      <c r="I57" s="33" t="str">
        <f>IF('Raw Data'!N59="S","s",'Raw Data'!K59)</f>
        <v>s</v>
      </c>
      <c r="J57" s="6"/>
      <c r="K57" s="13"/>
      <c r="L57"/>
      <c r="M57" s="12"/>
      <c r="N57"/>
      <c r="O57"/>
      <c r="P57"/>
      <c r="R57" s="3"/>
      <c r="S57" s="3"/>
      <c r="T57" s="3"/>
      <c r="U57" s="3"/>
      <c r="V57" s="3"/>
      <c r="W57" s="3"/>
      <c r="Z57"/>
      <c r="AA57"/>
      <c r="AB57"/>
      <c r="AC57"/>
      <c r="AD57"/>
      <c r="AE57"/>
      <c r="AF57"/>
      <c r="AG57"/>
    </row>
    <row r="58" spans="1:33" x14ac:dyDescent="0.3">
      <c r="B58" s="12"/>
      <c r="C58" s="12" t="str">
        <f t="shared" si="0"/>
        <v>Fire and Flames</v>
      </c>
      <c r="D58" s="12" t="str">
        <f>VLOOKUP(F58,'Labels List'!$A$4:$B$14,2,FALSE)</f>
        <v>Fire and Flames</v>
      </c>
      <c r="E58" s="10" t="str">
        <f>'Raw Data'!A60</f>
        <v>NO Northern Health Region</v>
      </c>
      <c r="F58" s="10" t="str">
        <f>'Raw Data'!B60</f>
        <v>07 Accidents Caused by Fire and Flames</v>
      </c>
      <c r="G58" s="37">
        <f>IF('Raw Data'!L60="s","s",'Raw Data'!E60)</f>
        <v>394</v>
      </c>
      <c r="H58" s="33">
        <f>IF('Raw Data'!M60="s","s",'Raw Data'!H60)</f>
        <v>360</v>
      </c>
      <c r="I58" s="38">
        <f>IF('Raw Data'!N60="S","s",'Raw Data'!K60)</f>
        <v>371</v>
      </c>
      <c r="Q58" s="13"/>
      <c r="AF58"/>
      <c r="AG58"/>
    </row>
    <row r="59" spans="1:33" x14ac:dyDescent="0.3">
      <c r="B59" s="12"/>
      <c r="C59" s="12" t="str">
        <f t="shared" si="0"/>
        <v>Drowning and Submersion</v>
      </c>
      <c r="D59" s="12" t="str">
        <f>VLOOKUP(F59,'Labels List'!$A$4:$B$14,2,FALSE)</f>
        <v>Drowning and Submersion</v>
      </c>
      <c r="E59" s="10" t="str">
        <f>'Raw Data'!A61</f>
        <v>NO Northern Health Region</v>
      </c>
      <c r="F59" s="10" t="str">
        <f>'Raw Data'!B61</f>
        <v>05 Accidental Drowning and Submersion</v>
      </c>
      <c r="G59" s="37">
        <f>IF('Raw Data'!L61="s","s",'Raw Data'!E61)</f>
        <v>394</v>
      </c>
      <c r="H59" s="38">
        <f>IF('Raw Data'!M61="s","s",'Raw Data'!H61)</f>
        <v>360</v>
      </c>
      <c r="I59" s="38">
        <f>IF('Raw Data'!N61="S","s",'Raw Data'!K61)</f>
        <v>371</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7">
        <f>IF('Raw Data'!L62="s","s",'Raw Data'!E62)</f>
        <v>394</v>
      </c>
      <c r="H60" s="38">
        <f>IF('Raw Data'!M62="s","s",'Raw Data'!H62)</f>
        <v>360</v>
      </c>
      <c r="I60" s="38">
        <f>IF('Raw Data'!N62="S","s",'Raw Data'!K62)</f>
        <v>371</v>
      </c>
      <c r="L60" s="3"/>
    </row>
    <row r="61" spans="1:33" x14ac:dyDescent="0.3">
      <c r="A61">
        <v>6</v>
      </c>
      <c r="B61" s="12" t="s">
        <v>2</v>
      </c>
      <c r="C61" s="12" t="str">
        <f t="shared" si="0"/>
        <v>Accidental Falls</v>
      </c>
      <c r="D61" s="12" t="str">
        <f>VLOOKUP(F61,'Labels List'!$A$4:$B$14,2,FALSE)</f>
        <v>Accidental Falls</v>
      </c>
      <c r="E61" s="10" t="str">
        <f>'Raw Data'!A63</f>
        <v>Z Manitoba</v>
      </c>
      <c r="F61" s="10" t="str">
        <f>'Raw Data'!B63</f>
        <v>03 Accidental Falls</v>
      </c>
      <c r="G61" s="37">
        <f>IF('Raw Data'!L63="s","s",'Raw Data'!E63)</f>
        <v>3736</v>
      </c>
      <c r="H61" s="38">
        <f>IF('Raw Data'!M63="s","s",'Raw Data'!H63)</f>
        <v>3724</v>
      </c>
      <c r="I61" s="38">
        <f>IF('Raw Data'!N63="S","s",'Raw Data'!K63)</f>
        <v>3716</v>
      </c>
    </row>
    <row r="62" spans="1:33" x14ac:dyDescent="0.3">
      <c r="B62" s="12"/>
      <c r="C62" s="12" t="str">
        <f t="shared" si="0"/>
        <v>Suicide and Self-Inflicted Injury</v>
      </c>
      <c r="D62" s="12" t="str">
        <f>VLOOKUP(F62,'Labels List'!$A$4:$B$14,2,FALSE)</f>
        <v>Suicide and Self-Inflicted Injury</v>
      </c>
      <c r="E62" s="10" t="str">
        <f>'Raw Data'!A64</f>
        <v>Z Manitoba</v>
      </c>
      <c r="F62" s="10" t="str">
        <f>'Raw Data'!B64</f>
        <v>09 Suicide and Self-Inflicted Injury</v>
      </c>
      <c r="G62" s="37">
        <f>IF('Raw Data'!L64="s","s",'Raw Data'!E64)</f>
        <v>3736</v>
      </c>
      <c r="H62" s="38">
        <f>IF('Raw Data'!M64="s","s",'Raw Data'!H64)</f>
        <v>3724</v>
      </c>
      <c r="I62" s="38">
        <f>IF('Raw Data'!N64="S","s",'Raw Data'!K64)</f>
        <v>3716</v>
      </c>
    </row>
    <row r="63" spans="1:33" x14ac:dyDescent="0.3">
      <c r="B63" s="12"/>
      <c r="C63" s="12" t="str">
        <f t="shared" si="0"/>
        <v>Accidental Poisoning</v>
      </c>
      <c r="D63" s="12" t="str">
        <f>VLOOKUP(F63,'Labels List'!$A$4:$B$14,2,FALSE)</f>
        <v>Accidental Poisoning</v>
      </c>
      <c r="E63" s="10" t="str">
        <f>'Raw Data'!A65</f>
        <v>Z Manitoba</v>
      </c>
      <c r="F63" s="10" t="str">
        <f>'Raw Data'!B65</f>
        <v>04 Accidental Poisoning</v>
      </c>
      <c r="G63" s="37">
        <f>IF('Raw Data'!L65="s","s",'Raw Data'!E65)</f>
        <v>3736</v>
      </c>
      <c r="H63" s="38">
        <f>IF('Raw Data'!M65="s","s",'Raw Data'!H65)</f>
        <v>3724</v>
      </c>
      <c r="I63" s="38">
        <f>IF('Raw Data'!N65="S","s",'Raw Data'!K65)</f>
        <v>3716</v>
      </c>
    </row>
    <row r="64" spans="1:33" x14ac:dyDescent="0.3">
      <c r="B64" s="12"/>
      <c r="C64" s="12" t="str">
        <f t="shared" si="0"/>
        <v>Land Transport Accidents</v>
      </c>
      <c r="D64" s="12" t="str">
        <f>VLOOKUP(F64,'Labels List'!$A$4:$B$14,2,FALSE)</f>
        <v>Land Transport Accidents</v>
      </c>
      <c r="E64" s="10" t="str">
        <f>'Raw Data'!A66</f>
        <v>Z Manitoba</v>
      </c>
      <c r="F64" s="10" t="str">
        <f>'Raw Data'!B66</f>
        <v>01 Land Transport Accidents</v>
      </c>
      <c r="G64" s="37">
        <f>IF('Raw Data'!L66="s","s",'Raw Data'!E66)</f>
        <v>3736</v>
      </c>
      <c r="H64" s="38">
        <f>IF('Raw Data'!M66="s","s",'Raw Data'!H66)</f>
        <v>3724</v>
      </c>
      <c r="I64" s="38">
        <f>IF('Raw Data'!N66="S","s",'Raw Data'!K66)</f>
        <v>3716</v>
      </c>
    </row>
    <row r="65" spans="2:9" x14ac:dyDescent="0.3">
      <c r="B65" s="12"/>
      <c r="C65" s="12" t="str">
        <f t="shared" si="0"/>
        <v>Natural and Environmental Factors</v>
      </c>
      <c r="D65" s="12" t="str">
        <f>VLOOKUP(F65,'Labels List'!$A$4:$B$14,2,FALSE)</f>
        <v>Natural and Environmental Factors</v>
      </c>
      <c r="E65" s="10" t="str">
        <f>'Raw Data'!A67</f>
        <v>Z Manitoba</v>
      </c>
      <c r="F65" s="10" t="str">
        <f>'Raw Data'!B67</f>
        <v>08 Accidents Due to Natural and Environmental Factors</v>
      </c>
      <c r="G65" s="37">
        <f>IF('Raw Data'!L67="s","s",'Raw Data'!E67)</f>
        <v>3736</v>
      </c>
      <c r="H65" s="38">
        <f>IF('Raw Data'!M67="s","s",'Raw Data'!H67)</f>
        <v>3724</v>
      </c>
      <c r="I65" s="38">
        <f>IF('Raw Data'!N67="S","s",'Raw Data'!K67)</f>
        <v>3716</v>
      </c>
    </row>
    <row r="66" spans="2:9" x14ac:dyDescent="0.3">
      <c r="B66" s="12"/>
      <c r="C66" s="12" t="str">
        <f t="shared" si="0"/>
        <v>Assault and Injuries</v>
      </c>
      <c r="D66" s="12" t="str">
        <f>VLOOKUP(F66,'Labels List'!$A$4:$B$14,2,FALSE)</f>
        <v>Assault and Injuries</v>
      </c>
      <c r="E66" s="10" t="str">
        <f>'Raw Data'!A68</f>
        <v>Z Manitoba</v>
      </c>
      <c r="F66" s="10" t="str">
        <f>'Raw Data'!B68</f>
        <v>10 Assault and Injuries Inflicted by Others</v>
      </c>
      <c r="G66" s="37">
        <f>IF('Raw Data'!L68="s","s",'Raw Data'!E68)</f>
        <v>3736</v>
      </c>
      <c r="H66" s="38">
        <f>IF('Raw Data'!M68="s","s",'Raw Data'!H68)</f>
        <v>3724</v>
      </c>
      <c r="I66" s="38">
        <f>IF('Raw Data'!N68="S","s",'Raw Data'!K68)</f>
        <v>3716</v>
      </c>
    </row>
    <row r="67" spans="2:9" x14ac:dyDescent="0.3">
      <c r="B67" s="12"/>
      <c r="C67" s="12" t="str">
        <f t="shared" si="0"/>
        <v>Suffocation and Breathing Threat</v>
      </c>
      <c r="D67" s="12" t="str">
        <f>VLOOKUP(F67,'Labels List'!$A$4:$B$14,2,FALSE)</f>
        <v>Suffocation and Breathing Threat</v>
      </c>
      <c r="E67" s="10" t="str">
        <f>'Raw Data'!A69</f>
        <v>Z Manitoba</v>
      </c>
      <c r="F67" s="10" t="str">
        <f>'Raw Data'!B69</f>
        <v>06 Accidental Suffocation, Choking and Other Threats to Breathing</v>
      </c>
      <c r="G67" s="37">
        <f>IF('Raw Data'!L69="s","s",'Raw Data'!E69)</f>
        <v>3736</v>
      </c>
      <c r="H67" s="38">
        <f>IF('Raw Data'!M69="s","s",'Raw Data'!H69)</f>
        <v>3724</v>
      </c>
      <c r="I67" s="38">
        <f>IF('Raw Data'!N69="S","s",'Raw Data'!K69)</f>
        <v>3716</v>
      </c>
    </row>
    <row r="68" spans="2:9" x14ac:dyDescent="0.3">
      <c r="B68" s="12"/>
      <c r="C68" s="12" t="str">
        <f t="shared" si="0"/>
        <v>Undetermined Intent Events</v>
      </c>
      <c r="D68" s="12" t="str">
        <f>VLOOKUP(F68,'Labels List'!$A$4:$B$14,2,FALSE)</f>
        <v>Undetermined Intent Events</v>
      </c>
      <c r="E68" s="10" t="str">
        <f>'Raw Data'!A70</f>
        <v>Z Manitoba</v>
      </c>
      <c r="F68" s="10" t="str">
        <f>'Raw Data'!B70</f>
        <v>11 Event of Undetermined Intent</v>
      </c>
      <c r="G68" s="37">
        <f>IF('Raw Data'!L70="s","s",'Raw Data'!E70)</f>
        <v>3736</v>
      </c>
      <c r="H68" s="38">
        <f>IF('Raw Data'!M70="s","s",'Raw Data'!H70)</f>
        <v>3724</v>
      </c>
      <c r="I68" s="38">
        <f>IF('Raw Data'!N70="S","s",'Raw Data'!K70)</f>
        <v>3716</v>
      </c>
    </row>
    <row r="69" spans="2:9" x14ac:dyDescent="0.3">
      <c r="B69" s="12"/>
      <c r="C69" s="12" t="str">
        <f t="shared" si="0"/>
        <v>Fire and Flames</v>
      </c>
      <c r="D69" s="12" t="str">
        <f>VLOOKUP(F69,'Labels List'!$A$4:$B$14,2,FALSE)</f>
        <v>Fire and Flames</v>
      </c>
      <c r="E69" s="10" t="str">
        <f>'Raw Data'!A71</f>
        <v>Z Manitoba</v>
      </c>
      <c r="F69" s="10" t="str">
        <f>'Raw Data'!B71</f>
        <v>07 Accidents Caused by Fire and Flames</v>
      </c>
      <c r="G69" s="37">
        <f>IF('Raw Data'!L71="s","s",'Raw Data'!E71)</f>
        <v>3736</v>
      </c>
      <c r="H69" s="38">
        <f>IF('Raw Data'!M71="s","s",'Raw Data'!H71)</f>
        <v>3724</v>
      </c>
      <c r="I69" s="38">
        <f>IF('Raw Data'!N71="S","s",'Raw Data'!K71)</f>
        <v>3716</v>
      </c>
    </row>
    <row r="70" spans="2:9" x14ac:dyDescent="0.3">
      <c r="B70" s="12"/>
      <c r="C70" s="12" t="str">
        <f t="shared" si="0"/>
        <v>Drowning and Submersion</v>
      </c>
      <c r="D70" s="12" t="str">
        <f>VLOOKUP(F70,'Labels List'!$A$4:$B$14,2,FALSE)</f>
        <v>Drowning and Submersion</v>
      </c>
      <c r="E70" s="10" t="str">
        <f>'Raw Data'!A72</f>
        <v>Z Manitoba</v>
      </c>
      <c r="F70" s="10" t="str">
        <f>'Raw Data'!B72</f>
        <v>05 Accidental Drowning and Submersion</v>
      </c>
      <c r="G70" s="37">
        <f>IF('Raw Data'!L72="s","s",'Raw Data'!E72)</f>
        <v>3736</v>
      </c>
      <c r="H70" s="38">
        <f>IF('Raw Data'!M72="s","s",'Raw Data'!H72)</f>
        <v>3724</v>
      </c>
      <c r="I70" s="38">
        <f>IF('Raw Data'!N72="S","s",'Raw Data'!K72)</f>
        <v>3716</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7">
        <f>IF('Raw Data'!L73="s","s",'Raw Data'!E73)</f>
        <v>3736</v>
      </c>
      <c r="H71" s="38">
        <f>IF('Raw Data'!M73="s","s",'Raw Data'!H73)</f>
        <v>3724</v>
      </c>
      <c r="I71" s="38">
        <f>IF('Raw Data'!N73="S","s",'Raw Data'!K73)</f>
        <v>3716</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79"/>
  <sheetViews>
    <sheetView zoomScaleNormal="100" workbookViewId="0">
      <selection activeCell="A5" sqref="A5"/>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82</v>
      </c>
    </row>
    <row r="6" spans="1:14" x14ac:dyDescent="0.3">
      <c r="A6" t="s">
        <v>83</v>
      </c>
    </row>
    <row r="7" spans="1:14" x14ac:dyDescent="0.3">
      <c r="A7" t="s">
        <v>53</v>
      </c>
      <c r="B7" t="s">
        <v>60</v>
      </c>
      <c r="C7" s="39" t="s">
        <v>54</v>
      </c>
      <c r="D7" s="39" t="s">
        <v>23</v>
      </c>
      <c r="E7" s="40" t="s">
        <v>55</v>
      </c>
      <c r="F7" s="39" t="s">
        <v>56</v>
      </c>
      <c r="G7" s="39" t="s">
        <v>25</v>
      </c>
      <c r="H7" s="40" t="s">
        <v>57</v>
      </c>
      <c r="I7" s="39" t="s">
        <v>58</v>
      </c>
      <c r="J7" s="39" t="s">
        <v>26</v>
      </c>
      <c r="K7" s="40" t="s">
        <v>59</v>
      </c>
      <c r="L7" s="41" t="s">
        <v>24</v>
      </c>
      <c r="M7" s="41" t="s">
        <v>27</v>
      </c>
      <c r="N7" s="41" t="s">
        <v>28</v>
      </c>
    </row>
    <row r="8" spans="1:14" x14ac:dyDescent="0.3">
      <c r="A8" s="2" t="s">
        <v>3</v>
      </c>
      <c r="B8" s="2" t="s">
        <v>61</v>
      </c>
      <c r="C8" s="2">
        <v>94</v>
      </c>
      <c r="D8" s="2">
        <v>24.289405684999998</v>
      </c>
      <c r="E8" s="42">
        <v>387</v>
      </c>
      <c r="F8" s="2">
        <v>121</v>
      </c>
      <c r="G8" s="2">
        <v>29.656862745000002</v>
      </c>
      <c r="H8" s="42">
        <v>408</v>
      </c>
      <c r="I8" s="2">
        <v>135</v>
      </c>
      <c r="J8" s="2">
        <v>29.605263158</v>
      </c>
      <c r="K8" s="42">
        <v>456</v>
      </c>
      <c r="L8" s="43" t="str">
        <f>IF(C8="*","s"," ")</f>
        <v xml:space="preserve"> </v>
      </c>
      <c r="M8" s="43" t="str">
        <f>IF(F8="*","s"," ")</f>
        <v xml:space="preserve"> </v>
      </c>
      <c r="N8" s="43" t="str">
        <f>IF(I8="*","s"," ")</f>
        <v xml:space="preserve"> </v>
      </c>
    </row>
    <row r="9" spans="1:14" x14ac:dyDescent="0.3">
      <c r="A9" t="s">
        <v>3</v>
      </c>
      <c r="B9" t="s">
        <v>62</v>
      </c>
      <c r="C9">
        <v>61</v>
      </c>
      <c r="D9">
        <v>15.762273902</v>
      </c>
      <c r="E9" s="34">
        <v>387</v>
      </c>
      <c r="F9">
        <v>75</v>
      </c>
      <c r="G9">
        <v>18.382352941000001</v>
      </c>
      <c r="H9" s="34">
        <v>408</v>
      </c>
      <c r="I9">
        <v>98</v>
      </c>
      <c r="J9">
        <v>21.491228069999998</v>
      </c>
      <c r="K9" s="34">
        <v>456</v>
      </c>
      <c r="L9" s="35" t="str">
        <f t="shared" ref="L9:L72" si="0">IF(C9="*","s"," ")</f>
        <v xml:space="preserve"> </v>
      </c>
      <c r="M9" s="35" t="str">
        <f t="shared" ref="M9:M72" si="1">IF(F9="*","s"," ")</f>
        <v xml:space="preserve"> </v>
      </c>
      <c r="N9" s="35" t="str">
        <f t="shared" ref="N9:N72" si="2">IF(I9="*","s"," ")</f>
        <v xml:space="preserve"> </v>
      </c>
    </row>
    <row r="10" spans="1:14" x14ac:dyDescent="0.3">
      <c r="A10" t="s">
        <v>3</v>
      </c>
      <c r="B10" t="s">
        <v>63</v>
      </c>
      <c r="C10">
        <v>27</v>
      </c>
      <c r="D10">
        <v>6.9767441860000003</v>
      </c>
      <c r="E10" s="34">
        <v>387</v>
      </c>
      <c r="F10">
        <v>33</v>
      </c>
      <c r="G10">
        <v>8.0882352941000004</v>
      </c>
      <c r="H10" s="34">
        <v>408</v>
      </c>
      <c r="I10">
        <v>34</v>
      </c>
      <c r="J10">
        <v>7.4561403509000002</v>
      </c>
      <c r="K10" s="34">
        <v>456</v>
      </c>
      <c r="L10" s="35" t="str">
        <f t="shared" si="0"/>
        <v xml:space="preserve"> </v>
      </c>
      <c r="M10" s="35" t="str">
        <f t="shared" si="1"/>
        <v xml:space="preserve"> </v>
      </c>
      <c r="N10" s="35" t="str">
        <f t="shared" si="2"/>
        <v xml:space="preserve"> </v>
      </c>
    </row>
    <row r="11" spans="1:14" x14ac:dyDescent="0.3">
      <c r="A11" t="s">
        <v>3</v>
      </c>
      <c r="B11" t="s">
        <v>64</v>
      </c>
      <c r="C11">
        <v>106</v>
      </c>
      <c r="D11">
        <v>27.390180878999999</v>
      </c>
      <c r="E11" s="34">
        <v>387</v>
      </c>
      <c r="F11">
        <v>94</v>
      </c>
      <c r="G11">
        <v>23.039215685999999</v>
      </c>
      <c r="H11" s="34">
        <v>408</v>
      </c>
      <c r="I11">
        <v>92</v>
      </c>
      <c r="J11">
        <v>20.175438595999999</v>
      </c>
      <c r="K11" s="34">
        <v>456</v>
      </c>
      <c r="L11" s="35" t="str">
        <f t="shared" si="0"/>
        <v xml:space="preserve"> </v>
      </c>
      <c r="M11" s="35" t="str">
        <f t="shared" si="1"/>
        <v xml:space="preserve"> </v>
      </c>
      <c r="N11" s="35" t="str">
        <f t="shared" si="2"/>
        <v xml:space="preserve"> </v>
      </c>
    </row>
    <row r="12" spans="1:14" x14ac:dyDescent="0.3">
      <c r="A12" t="s">
        <v>3</v>
      </c>
      <c r="B12" t="s">
        <v>65</v>
      </c>
      <c r="C12">
        <v>51</v>
      </c>
      <c r="D12">
        <v>13.178294574000001</v>
      </c>
      <c r="E12" s="34">
        <v>387</v>
      </c>
      <c r="F12">
        <v>32</v>
      </c>
      <c r="G12">
        <v>7.8431372549000002</v>
      </c>
      <c r="H12" s="34">
        <v>408</v>
      </c>
      <c r="I12">
        <v>42</v>
      </c>
      <c r="J12">
        <v>9.2105263157999993</v>
      </c>
      <c r="K12" s="34">
        <v>456</v>
      </c>
      <c r="L12" s="35" t="str">
        <f t="shared" si="0"/>
        <v xml:space="preserve"> </v>
      </c>
      <c r="M12" s="35" t="str">
        <f t="shared" si="1"/>
        <v xml:space="preserve"> </v>
      </c>
      <c r="N12" s="35" t="str">
        <f t="shared" si="2"/>
        <v xml:space="preserve"> </v>
      </c>
    </row>
    <row r="13" spans="1:14" x14ac:dyDescent="0.3">
      <c r="A13" t="s">
        <v>3</v>
      </c>
      <c r="B13" t="s">
        <v>66</v>
      </c>
      <c r="C13">
        <v>13</v>
      </c>
      <c r="D13">
        <v>3.3591731266</v>
      </c>
      <c r="E13" s="34">
        <v>387</v>
      </c>
      <c r="F13">
        <v>15</v>
      </c>
      <c r="G13">
        <v>3.6764705881999999</v>
      </c>
      <c r="H13" s="34">
        <v>408</v>
      </c>
      <c r="I13">
        <v>16</v>
      </c>
      <c r="J13">
        <v>3.5087719298</v>
      </c>
      <c r="K13" s="34">
        <v>456</v>
      </c>
      <c r="L13" s="35" t="str">
        <f t="shared" si="0"/>
        <v xml:space="preserve"> </v>
      </c>
      <c r="M13" s="35" t="str">
        <f t="shared" si="1"/>
        <v xml:space="preserve"> </v>
      </c>
      <c r="N13" s="35" t="str">
        <f t="shared" si="2"/>
        <v xml:space="preserve"> </v>
      </c>
    </row>
    <row r="14" spans="1:14" x14ac:dyDescent="0.3">
      <c r="A14" t="s">
        <v>3</v>
      </c>
      <c r="B14" t="s">
        <v>67</v>
      </c>
      <c r="C14">
        <v>7</v>
      </c>
      <c r="D14">
        <v>1.8087855296999999</v>
      </c>
      <c r="E14" s="34">
        <v>387</v>
      </c>
      <c r="F14" t="s">
        <v>68</v>
      </c>
      <c r="G14" t="s">
        <v>0</v>
      </c>
      <c r="H14" s="34">
        <v>408</v>
      </c>
      <c r="I14">
        <v>10</v>
      </c>
      <c r="J14">
        <v>2.1929824561000002</v>
      </c>
      <c r="K14" s="34">
        <v>456</v>
      </c>
      <c r="L14" s="35" t="str">
        <f t="shared" si="0"/>
        <v xml:space="preserve"> </v>
      </c>
      <c r="M14" s="35" t="str">
        <f t="shared" si="1"/>
        <v>s</v>
      </c>
      <c r="N14" s="35" t="str">
        <f t="shared" si="2"/>
        <v xml:space="preserve"> </v>
      </c>
    </row>
    <row r="15" spans="1:14" x14ac:dyDescent="0.3">
      <c r="A15" t="s">
        <v>3</v>
      </c>
      <c r="B15" t="s">
        <v>69</v>
      </c>
      <c r="C15">
        <v>6</v>
      </c>
      <c r="D15">
        <v>1.5503875969000001</v>
      </c>
      <c r="E15" s="34">
        <v>387</v>
      </c>
      <c r="F15">
        <v>8</v>
      </c>
      <c r="G15">
        <v>1.9607843137000001</v>
      </c>
      <c r="H15" s="34">
        <v>408</v>
      </c>
      <c r="I15">
        <v>8</v>
      </c>
      <c r="J15">
        <v>1.7543859649</v>
      </c>
      <c r="K15" s="34">
        <v>456</v>
      </c>
      <c r="L15" s="35" t="str">
        <f t="shared" si="0"/>
        <v xml:space="preserve"> </v>
      </c>
      <c r="M15" s="35" t="str">
        <f t="shared" si="1"/>
        <v xml:space="preserve"> </v>
      </c>
      <c r="N15" s="35" t="str">
        <f t="shared" si="2"/>
        <v xml:space="preserve"> </v>
      </c>
    </row>
    <row r="16" spans="1:14" x14ac:dyDescent="0.3">
      <c r="A16" t="s">
        <v>3</v>
      </c>
      <c r="B16" t="s">
        <v>71</v>
      </c>
      <c r="C16">
        <v>10</v>
      </c>
      <c r="D16">
        <v>2.5839793281999999</v>
      </c>
      <c r="E16" s="34">
        <v>387</v>
      </c>
      <c r="F16">
        <v>12</v>
      </c>
      <c r="G16">
        <v>2.9411764705999999</v>
      </c>
      <c r="H16" s="34">
        <v>408</v>
      </c>
      <c r="I16">
        <v>10</v>
      </c>
      <c r="J16">
        <v>2.1929824561000002</v>
      </c>
      <c r="K16" s="34">
        <v>456</v>
      </c>
      <c r="L16" s="35" t="str">
        <f t="shared" si="0"/>
        <v xml:space="preserve"> </v>
      </c>
      <c r="M16" s="35" t="str">
        <f t="shared" si="1"/>
        <v xml:space="preserve"> </v>
      </c>
      <c r="N16" s="35" t="str">
        <f t="shared" si="2"/>
        <v xml:space="preserve"> </v>
      </c>
    </row>
    <row r="17" spans="1:14" x14ac:dyDescent="0.3">
      <c r="A17" t="s">
        <v>3</v>
      </c>
      <c r="B17" t="s">
        <v>70</v>
      </c>
      <c r="C17">
        <v>8</v>
      </c>
      <c r="D17">
        <v>2.0671834625000001</v>
      </c>
      <c r="E17" s="34">
        <v>387</v>
      </c>
      <c r="F17">
        <v>7</v>
      </c>
      <c r="G17">
        <v>1.7156862745000001</v>
      </c>
      <c r="H17" s="34">
        <v>408</v>
      </c>
      <c r="I17">
        <v>6</v>
      </c>
      <c r="J17">
        <v>1.3157894737</v>
      </c>
      <c r="K17" s="34">
        <v>456</v>
      </c>
      <c r="L17" s="35" t="str">
        <f t="shared" si="0"/>
        <v xml:space="preserve"> </v>
      </c>
      <c r="M17" s="35" t="str">
        <f t="shared" si="1"/>
        <v xml:space="preserve"> </v>
      </c>
      <c r="N17" s="35" t="str">
        <f t="shared" si="2"/>
        <v xml:space="preserve"> </v>
      </c>
    </row>
    <row r="18" spans="1:14" x14ac:dyDescent="0.3">
      <c r="A18" t="s">
        <v>3</v>
      </c>
      <c r="B18" t="s">
        <v>29</v>
      </c>
      <c r="C18" t="s">
        <v>68</v>
      </c>
      <c r="D18" t="s">
        <v>0</v>
      </c>
      <c r="E18" s="34">
        <v>387</v>
      </c>
      <c r="F18">
        <v>11</v>
      </c>
      <c r="G18">
        <v>2.6960784314000001</v>
      </c>
      <c r="H18" s="34">
        <v>408</v>
      </c>
      <c r="I18" t="s">
        <v>68</v>
      </c>
      <c r="J18" t="s">
        <v>0</v>
      </c>
      <c r="K18" s="34">
        <v>456</v>
      </c>
      <c r="L18" s="35" t="str">
        <f t="shared" si="0"/>
        <v>s</v>
      </c>
      <c r="M18" s="35" t="str">
        <f t="shared" si="1"/>
        <v xml:space="preserve"> </v>
      </c>
      <c r="N18" s="35" t="str">
        <f t="shared" si="2"/>
        <v>s</v>
      </c>
    </row>
    <row r="19" spans="1:14" x14ac:dyDescent="0.3">
      <c r="A19" s="2" t="s">
        <v>4</v>
      </c>
      <c r="B19" s="2" t="s">
        <v>61</v>
      </c>
      <c r="C19" s="2">
        <v>547</v>
      </c>
      <c r="D19" s="2">
        <v>29.503775619999999</v>
      </c>
      <c r="E19" s="42">
        <v>1854</v>
      </c>
      <c r="F19" s="2">
        <v>556</v>
      </c>
      <c r="G19" s="2">
        <v>29.764453961000001</v>
      </c>
      <c r="H19" s="42">
        <v>1868</v>
      </c>
      <c r="I19" s="2">
        <v>559</v>
      </c>
      <c r="J19" s="2">
        <v>30.646929825000001</v>
      </c>
      <c r="K19" s="42">
        <v>1824</v>
      </c>
      <c r="L19" s="43" t="str">
        <f t="shared" si="0"/>
        <v xml:space="preserve"> </v>
      </c>
      <c r="M19" s="43" t="str">
        <f t="shared" si="1"/>
        <v xml:space="preserve"> </v>
      </c>
      <c r="N19" s="43" t="str">
        <f t="shared" si="2"/>
        <v xml:space="preserve"> </v>
      </c>
    </row>
    <row r="20" spans="1:14" x14ac:dyDescent="0.3">
      <c r="A20" t="s">
        <v>4</v>
      </c>
      <c r="B20" t="s">
        <v>62</v>
      </c>
      <c r="C20">
        <v>392</v>
      </c>
      <c r="D20">
        <v>21.143473571000001</v>
      </c>
      <c r="E20" s="34">
        <v>1854</v>
      </c>
      <c r="F20">
        <v>423</v>
      </c>
      <c r="G20">
        <v>22.644539614999999</v>
      </c>
      <c r="H20" s="34">
        <v>1868</v>
      </c>
      <c r="I20">
        <v>402</v>
      </c>
      <c r="J20">
        <v>22.039473684000001</v>
      </c>
      <c r="K20" s="34">
        <v>1824</v>
      </c>
      <c r="L20" s="35" t="str">
        <f t="shared" si="0"/>
        <v xml:space="preserve"> </v>
      </c>
      <c r="M20" s="35" t="str">
        <f t="shared" si="1"/>
        <v xml:space="preserve"> </v>
      </c>
      <c r="N20" s="35" t="str">
        <f t="shared" si="2"/>
        <v xml:space="preserve"> </v>
      </c>
    </row>
    <row r="21" spans="1:14" x14ac:dyDescent="0.3">
      <c r="A21" t="s">
        <v>4</v>
      </c>
      <c r="B21" t="s">
        <v>63</v>
      </c>
      <c r="C21">
        <v>302</v>
      </c>
      <c r="D21">
        <v>16.289104639000001</v>
      </c>
      <c r="E21" s="34">
        <v>1854</v>
      </c>
      <c r="F21">
        <v>320</v>
      </c>
      <c r="G21">
        <v>17.130620985</v>
      </c>
      <c r="H21" s="34">
        <v>1868</v>
      </c>
      <c r="I21">
        <v>365</v>
      </c>
      <c r="J21">
        <v>20.010964911999999</v>
      </c>
      <c r="K21" s="34">
        <v>1824</v>
      </c>
      <c r="L21" s="35" t="str">
        <f t="shared" si="0"/>
        <v xml:space="preserve"> </v>
      </c>
      <c r="M21" s="35" t="str">
        <f t="shared" si="1"/>
        <v xml:space="preserve"> </v>
      </c>
      <c r="N21" s="35" t="str">
        <f t="shared" si="2"/>
        <v xml:space="preserve"> </v>
      </c>
    </row>
    <row r="22" spans="1:14" x14ac:dyDescent="0.3">
      <c r="A22" t="s">
        <v>4</v>
      </c>
      <c r="B22" t="s">
        <v>64</v>
      </c>
      <c r="C22">
        <v>157</v>
      </c>
      <c r="D22">
        <v>8.4681769148000008</v>
      </c>
      <c r="E22" s="34">
        <v>1854</v>
      </c>
      <c r="F22">
        <v>145</v>
      </c>
      <c r="G22">
        <v>7.7623126337999997</v>
      </c>
      <c r="H22" s="34">
        <v>1868</v>
      </c>
      <c r="I22">
        <v>112</v>
      </c>
      <c r="J22">
        <v>6.1403508772000004</v>
      </c>
      <c r="K22" s="34">
        <v>1824</v>
      </c>
      <c r="L22" s="35" t="str">
        <f t="shared" si="0"/>
        <v xml:space="preserve"> </v>
      </c>
      <c r="M22" s="35" t="str">
        <f t="shared" si="1"/>
        <v xml:space="preserve"> </v>
      </c>
      <c r="N22" s="35" t="str">
        <f t="shared" si="2"/>
        <v xml:space="preserve"> </v>
      </c>
    </row>
    <row r="23" spans="1:14" x14ac:dyDescent="0.3">
      <c r="A23" t="s">
        <v>4</v>
      </c>
      <c r="B23" t="s">
        <v>65</v>
      </c>
      <c r="C23">
        <v>86</v>
      </c>
      <c r="D23">
        <v>4.6386192017000001</v>
      </c>
      <c r="E23" s="34">
        <v>1854</v>
      </c>
      <c r="F23">
        <v>113</v>
      </c>
      <c r="G23">
        <v>6.0492505352999997</v>
      </c>
      <c r="H23" s="34">
        <v>1868</v>
      </c>
      <c r="I23">
        <v>114</v>
      </c>
      <c r="J23">
        <v>6.25</v>
      </c>
      <c r="K23" s="34">
        <v>1824</v>
      </c>
      <c r="L23" s="35" t="str">
        <f t="shared" si="0"/>
        <v xml:space="preserve"> </v>
      </c>
      <c r="M23" s="35" t="str">
        <f t="shared" si="1"/>
        <v xml:space="preserve"> </v>
      </c>
      <c r="N23" s="35" t="str">
        <f t="shared" si="2"/>
        <v xml:space="preserve"> </v>
      </c>
    </row>
    <row r="24" spans="1:14" x14ac:dyDescent="0.3">
      <c r="A24" t="s">
        <v>4</v>
      </c>
      <c r="B24" t="s">
        <v>66</v>
      </c>
      <c r="C24">
        <v>141</v>
      </c>
      <c r="D24">
        <v>7.6051779934999999</v>
      </c>
      <c r="E24" s="34">
        <v>1854</v>
      </c>
      <c r="F24">
        <v>104</v>
      </c>
      <c r="G24">
        <v>5.5674518200999996</v>
      </c>
      <c r="H24" s="34">
        <v>1868</v>
      </c>
      <c r="I24">
        <v>130</v>
      </c>
      <c r="J24">
        <v>7.1271929825000004</v>
      </c>
      <c r="K24" s="34">
        <v>1824</v>
      </c>
      <c r="L24" s="35" t="str">
        <f t="shared" si="0"/>
        <v xml:space="preserve"> </v>
      </c>
      <c r="M24" s="35" t="str">
        <f t="shared" si="1"/>
        <v xml:space="preserve"> </v>
      </c>
      <c r="N24" s="35" t="str">
        <f t="shared" si="2"/>
        <v xml:space="preserve"> </v>
      </c>
    </row>
    <row r="25" spans="1:14" x14ac:dyDescent="0.3">
      <c r="A25" t="s">
        <v>4</v>
      </c>
      <c r="B25" t="s">
        <v>67</v>
      </c>
      <c r="C25">
        <v>53</v>
      </c>
      <c r="D25">
        <v>2.8586839265999999</v>
      </c>
      <c r="E25" s="34">
        <v>1854</v>
      </c>
      <c r="F25">
        <v>66</v>
      </c>
      <c r="G25">
        <v>3.5331905782000002</v>
      </c>
      <c r="H25" s="34">
        <v>1868</v>
      </c>
      <c r="I25">
        <v>60</v>
      </c>
      <c r="J25">
        <v>3.2894736841999999</v>
      </c>
      <c r="K25" s="34">
        <v>1824</v>
      </c>
      <c r="L25" s="35" t="str">
        <f t="shared" si="0"/>
        <v xml:space="preserve"> </v>
      </c>
      <c r="M25" s="35" t="str">
        <f t="shared" si="1"/>
        <v xml:space="preserve"> </v>
      </c>
      <c r="N25" s="35" t="str">
        <f t="shared" si="2"/>
        <v xml:space="preserve"> </v>
      </c>
    </row>
    <row r="26" spans="1:14" x14ac:dyDescent="0.3">
      <c r="A26" t="s">
        <v>4</v>
      </c>
      <c r="B26" t="s">
        <v>69</v>
      </c>
      <c r="C26">
        <v>103</v>
      </c>
      <c r="D26">
        <v>5.5555555555999998</v>
      </c>
      <c r="E26" s="34">
        <v>1854</v>
      </c>
      <c r="F26">
        <v>82</v>
      </c>
      <c r="G26">
        <v>4.3897216274000002</v>
      </c>
      <c r="H26" s="34">
        <v>1868</v>
      </c>
      <c r="I26">
        <v>27</v>
      </c>
      <c r="J26">
        <v>1.4802631579000001</v>
      </c>
      <c r="K26" s="34">
        <v>1824</v>
      </c>
      <c r="L26" s="35" t="str">
        <f t="shared" si="0"/>
        <v xml:space="preserve"> </v>
      </c>
      <c r="M26" s="35" t="str">
        <f t="shared" si="1"/>
        <v xml:space="preserve"> </v>
      </c>
      <c r="N26" s="35" t="str">
        <f t="shared" si="2"/>
        <v xml:space="preserve"> </v>
      </c>
    </row>
    <row r="27" spans="1:14" x14ac:dyDescent="0.3">
      <c r="A27" t="s">
        <v>4</v>
      </c>
      <c r="B27" t="s">
        <v>71</v>
      </c>
      <c r="C27">
        <v>30</v>
      </c>
      <c r="D27">
        <v>1.6181229773000001</v>
      </c>
      <c r="E27" s="34">
        <v>1854</v>
      </c>
      <c r="F27">
        <v>15</v>
      </c>
      <c r="G27">
        <v>0.80299785869999996</v>
      </c>
      <c r="H27" s="34">
        <v>1868</v>
      </c>
      <c r="I27">
        <v>15</v>
      </c>
      <c r="J27">
        <v>0.82236842109999997</v>
      </c>
      <c r="K27" s="34">
        <v>1824</v>
      </c>
      <c r="L27" s="35" t="str">
        <f t="shared" si="0"/>
        <v xml:space="preserve"> </v>
      </c>
      <c r="M27" s="35" t="str">
        <f t="shared" si="1"/>
        <v xml:space="preserve"> </v>
      </c>
      <c r="N27" s="35" t="str">
        <f t="shared" si="2"/>
        <v xml:space="preserve"> </v>
      </c>
    </row>
    <row r="28" spans="1:14" x14ac:dyDescent="0.3">
      <c r="A28" t="s">
        <v>4</v>
      </c>
      <c r="B28" t="s">
        <v>70</v>
      </c>
      <c r="C28">
        <v>24</v>
      </c>
      <c r="D28">
        <v>1.2944983819</v>
      </c>
      <c r="E28" s="34">
        <v>1854</v>
      </c>
      <c r="F28">
        <v>25</v>
      </c>
      <c r="G28">
        <v>1.3383297645000001</v>
      </c>
      <c r="H28" s="34">
        <v>1868</v>
      </c>
      <c r="I28">
        <v>21</v>
      </c>
      <c r="J28">
        <v>1.1513157894999999</v>
      </c>
      <c r="K28" s="34">
        <v>1824</v>
      </c>
      <c r="L28" s="35" t="str">
        <f t="shared" si="0"/>
        <v xml:space="preserve"> </v>
      </c>
      <c r="M28" s="35" t="str">
        <f t="shared" si="1"/>
        <v xml:space="preserve"> </v>
      </c>
      <c r="N28" s="35" t="str">
        <f t="shared" si="2"/>
        <v xml:space="preserve"> </v>
      </c>
    </row>
    <row r="29" spans="1:14" x14ac:dyDescent="0.3">
      <c r="A29" t="s">
        <v>4</v>
      </c>
      <c r="B29" t="s">
        <v>29</v>
      </c>
      <c r="C29">
        <v>19</v>
      </c>
      <c r="D29">
        <v>1.0248112190000001</v>
      </c>
      <c r="E29" s="34">
        <v>1854</v>
      </c>
      <c r="F29">
        <v>19</v>
      </c>
      <c r="G29">
        <v>1.017130621</v>
      </c>
      <c r="H29" s="34">
        <v>1868</v>
      </c>
      <c r="I29">
        <v>19</v>
      </c>
      <c r="J29">
        <v>1.0416666667000001</v>
      </c>
      <c r="K29" s="34">
        <v>1824</v>
      </c>
      <c r="L29" s="35" t="str">
        <f t="shared" si="0"/>
        <v xml:space="preserve"> </v>
      </c>
      <c r="M29" s="35" t="str">
        <f t="shared" si="1"/>
        <v xml:space="preserve"> </v>
      </c>
      <c r="N29" s="35" t="str">
        <f t="shared" si="2"/>
        <v xml:space="preserve"> </v>
      </c>
    </row>
    <row r="30" spans="1:14" x14ac:dyDescent="0.3">
      <c r="A30" s="2" t="s">
        <v>6</v>
      </c>
      <c r="B30" s="2" t="s">
        <v>61</v>
      </c>
      <c r="C30" s="2">
        <v>84</v>
      </c>
      <c r="D30" s="2">
        <v>19.221967963000001</v>
      </c>
      <c r="E30" s="42">
        <v>437</v>
      </c>
      <c r="F30" s="2">
        <v>87</v>
      </c>
      <c r="G30" s="2">
        <v>21.375921376000001</v>
      </c>
      <c r="H30" s="42">
        <v>407</v>
      </c>
      <c r="I30" s="2">
        <v>91</v>
      </c>
      <c r="J30" s="2">
        <v>23.273657288999999</v>
      </c>
      <c r="K30" s="42">
        <v>391</v>
      </c>
      <c r="L30" s="43" t="str">
        <f t="shared" si="0"/>
        <v xml:space="preserve"> </v>
      </c>
      <c r="M30" s="43" t="str">
        <f t="shared" si="1"/>
        <v xml:space="preserve"> </v>
      </c>
      <c r="N30" s="43" t="str">
        <f t="shared" si="2"/>
        <v xml:space="preserve"> </v>
      </c>
    </row>
    <row r="31" spans="1:14" x14ac:dyDescent="0.3">
      <c r="A31" t="s">
        <v>6</v>
      </c>
      <c r="B31" t="s">
        <v>62</v>
      </c>
      <c r="C31">
        <v>98</v>
      </c>
      <c r="D31">
        <v>22.425629291</v>
      </c>
      <c r="E31" s="34">
        <v>437</v>
      </c>
      <c r="F31">
        <v>96</v>
      </c>
      <c r="G31">
        <v>23.587223587</v>
      </c>
      <c r="H31" s="34">
        <v>407</v>
      </c>
      <c r="I31">
        <v>84</v>
      </c>
      <c r="J31">
        <v>21.483375959</v>
      </c>
      <c r="K31" s="34">
        <v>391</v>
      </c>
      <c r="L31" s="35" t="str">
        <f t="shared" si="0"/>
        <v xml:space="preserve"> </v>
      </c>
      <c r="M31" s="35" t="str">
        <f t="shared" si="1"/>
        <v xml:space="preserve"> </v>
      </c>
      <c r="N31" s="35" t="str">
        <f t="shared" si="2"/>
        <v xml:space="preserve"> </v>
      </c>
    </row>
    <row r="32" spans="1:14" x14ac:dyDescent="0.3">
      <c r="A32" t="s">
        <v>6</v>
      </c>
      <c r="B32" t="s">
        <v>63</v>
      </c>
      <c r="C32">
        <v>43</v>
      </c>
      <c r="D32">
        <v>9.8398169335999999</v>
      </c>
      <c r="E32" s="34">
        <v>437</v>
      </c>
      <c r="F32">
        <v>48</v>
      </c>
      <c r="G32">
        <v>11.793611794</v>
      </c>
      <c r="H32" s="34">
        <v>407</v>
      </c>
      <c r="I32">
        <v>57</v>
      </c>
      <c r="J32">
        <v>14.578005115</v>
      </c>
      <c r="K32" s="34">
        <v>391</v>
      </c>
      <c r="L32" s="35" t="str">
        <f t="shared" si="0"/>
        <v xml:space="preserve"> </v>
      </c>
      <c r="M32" s="35" t="str">
        <f t="shared" si="1"/>
        <v xml:space="preserve"> </v>
      </c>
      <c r="N32" s="35" t="str">
        <f t="shared" si="2"/>
        <v xml:space="preserve"> </v>
      </c>
    </row>
    <row r="33" spans="1:14" x14ac:dyDescent="0.3">
      <c r="A33" t="s">
        <v>6</v>
      </c>
      <c r="B33" t="s">
        <v>64</v>
      </c>
      <c r="C33">
        <v>94</v>
      </c>
      <c r="D33">
        <v>21.510297482999999</v>
      </c>
      <c r="E33" s="34">
        <v>437</v>
      </c>
      <c r="F33">
        <v>85</v>
      </c>
      <c r="G33">
        <v>20.884520885000001</v>
      </c>
      <c r="H33" s="34">
        <v>407</v>
      </c>
      <c r="I33">
        <v>86</v>
      </c>
      <c r="J33">
        <v>21.99488491</v>
      </c>
      <c r="K33" s="34">
        <v>391</v>
      </c>
      <c r="L33" s="35" t="str">
        <f t="shared" si="0"/>
        <v xml:space="preserve"> </v>
      </c>
      <c r="M33" s="35" t="str">
        <f t="shared" si="1"/>
        <v xml:space="preserve"> </v>
      </c>
      <c r="N33" s="35" t="str">
        <f t="shared" si="2"/>
        <v xml:space="preserve"> </v>
      </c>
    </row>
    <row r="34" spans="1:14" x14ac:dyDescent="0.3">
      <c r="A34" t="s">
        <v>6</v>
      </c>
      <c r="B34" t="s">
        <v>65</v>
      </c>
      <c r="C34">
        <v>40</v>
      </c>
      <c r="D34">
        <v>9.1533180777999998</v>
      </c>
      <c r="E34" s="34">
        <v>437</v>
      </c>
      <c r="F34">
        <v>32</v>
      </c>
      <c r="G34">
        <v>7.8624078623999996</v>
      </c>
      <c r="H34" s="34">
        <v>407</v>
      </c>
      <c r="I34">
        <v>27</v>
      </c>
      <c r="J34">
        <v>6.9053708440000001</v>
      </c>
      <c r="K34" s="34">
        <v>391</v>
      </c>
      <c r="L34" s="35" t="str">
        <f t="shared" si="0"/>
        <v xml:space="preserve"> </v>
      </c>
      <c r="M34" s="35" t="str">
        <f t="shared" si="1"/>
        <v xml:space="preserve"> </v>
      </c>
      <c r="N34" s="35" t="str">
        <f t="shared" si="2"/>
        <v xml:space="preserve"> </v>
      </c>
    </row>
    <row r="35" spans="1:14" x14ac:dyDescent="0.3">
      <c r="A35" t="s">
        <v>6</v>
      </c>
      <c r="B35" t="s">
        <v>66</v>
      </c>
      <c r="C35">
        <v>19</v>
      </c>
      <c r="D35">
        <v>4.3478260869999996</v>
      </c>
      <c r="E35" s="34">
        <v>437</v>
      </c>
      <c r="F35">
        <v>23</v>
      </c>
      <c r="G35">
        <v>5.6511056511</v>
      </c>
      <c r="H35" s="34">
        <v>407</v>
      </c>
      <c r="I35">
        <v>24</v>
      </c>
      <c r="J35">
        <v>6.1381074168999996</v>
      </c>
      <c r="K35" s="34">
        <v>391</v>
      </c>
      <c r="L35" s="35" t="str">
        <f t="shared" si="0"/>
        <v xml:space="preserve"> </v>
      </c>
      <c r="M35" s="35" t="str">
        <f t="shared" si="1"/>
        <v xml:space="preserve"> </v>
      </c>
      <c r="N35" s="35" t="str">
        <f t="shared" si="2"/>
        <v xml:space="preserve"> </v>
      </c>
    </row>
    <row r="36" spans="1:14" x14ac:dyDescent="0.3">
      <c r="A36" t="s">
        <v>6</v>
      </c>
      <c r="B36" t="s">
        <v>67</v>
      </c>
      <c r="C36">
        <v>8</v>
      </c>
      <c r="D36">
        <v>1.8306636156</v>
      </c>
      <c r="E36" s="34">
        <v>437</v>
      </c>
      <c r="F36" t="s">
        <v>68</v>
      </c>
      <c r="G36" t="s">
        <v>0</v>
      </c>
      <c r="H36" s="34">
        <v>407</v>
      </c>
      <c r="I36">
        <v>10</v>
      </c>
      <c r="J36">
        <v>2.5575447570000001</v>
      </c>
      <c r="K36" s="34">
        <v>391</v>
      </c>
      <c r="L36" s="35" t="str">
        <f t="shared" si="0"/>
        <v xml:space="preserve"> </v>
      </c>
      <c r="M36" s="35" t="str">
        <f t="shared" si="1"/>
        <v>s</v>
      </c>
      <c r="N36" s="35" t="str">
        <f t="shared" si="2"/>
        <v xml:space="preserve"> </v>
      </c>
    </row>
    <row r="37" spans="1:14" x14ac:dyDescent="0.3">
      <c r="A37" t="s">
        <v>6</v>
      </c>
      <c r="B37" t="s">
        <v>69</v>
      </c>
      <c r="C37">
        <v>16</v>
      </c>
      <c r="D37">
        <v>3.6613272311</v>
      </c>
      <c r="E37" s="34">
        <v>437</v>
      </c>
      <c r="F37">
        <v>16</v>
      </c>
      <c r="G37">
        <v>3.9312039311999998</v>
      </c>
      <c r="H37" s="34">
        <v>407</v>
      </c>
      <c r="I37" t="s">
        <v>68</v>
      </c>
      <c r="J37" t="s">
        <v>0</v>
      </c>
      <c r="K37" s="34">
        <v>391</v>
      </c>
      <c r="L37" s="35" t="str">
        <f t="shared" si="0"/>
        <v xml:space="preserve"> </v>
      </c>
      <c r="M37" s="35" t="str">
        <f t="shared" si="1"/>
        <v xml:space="preserve"> </v>
      </c>
      <c r="N37" s="35" t="str">
        <f t="shared" si="2"/>
        <v>s</v>
      </c>
    </row>
    <row r="38" spans="1:14" x14ac:dyDescent="0.3">
      <c r="A38" t="s">
        <v>6</v>
      </c>
      <c r="B38" t="s">
        <v>71</v>
      </c>
      <c r="C38">
        <v>13</v>
      </c>
      <c r="D38">
        <v>2.9748283753</v>
      </c>
      <c r="E38" s="34">
        <v>437</v>
      </c>
      <c r="F38" t="s">
        <v>68</v>
      </c>
      <c r="G38" t="s">
        <v>0</v>
      </c>
      <c r="H38" s="34">
        <v>407</v>
      </c>
      <c r="I38" t="s">
        <v>68</v>
      </c>
      <c r="J38" t="s">
        <v>0</v>
      </c>
      <c r="K38" s="34">
        <v>391</v>
      </c>
      <c r="L38" s="35" t="str">
        <f t="shared" si="0"/>
        <v xml:space="preserve"> </v>
      </c>
      <c r="M38" s="35" t="str">
        <f t="shared" si="1"/>
        <v>s</v>
      </c>
      <c r="N38" s="35" t="str">
        <f t="shared" si="2"/>
        <v>s</v>
      </c>
    </row>
    <row r="39" spans="1:14" x14ac:dyDescent="0.3">
      <c r="A39" t="s">
        <v>6</v>
      </c>
      <c r="B39" t="s">
        <v>70</v>
      </c>
      <c r="C39">
        <v>16</v>
      </c>
      <c r="D39">
        <v>3.6613272311</v>
      </c>
      <c r="E39" s="34">
        <v>437</v>
      </c>
      <c r="F39">
        <v>7</v>
      </c>
      <c r="G39">
        <v>1.7199017199</v>
      </c>
      <c r="H39" s="34">
        <v>407</v>
      </c>
      <c r="I39">
        <v>6</v>
      </c>
      <c r="J39">
        <v>1.5345268541999999</v>
      </c>
      <c r="K39" s="34">
        <v>391</v>
      </c>
      <c r="L39" s="35" t="str">
        <f t="shared" si="0"/>
        <v xml:space="preserve"> </v>
      </c>
      <c r="M39" s="35" t="str">
        <f t="shared" si="1"/>
        <v xml:space="preserve"> </v>
      </c>
      <c r="N39" s="35" t="str">
        <f t="shared" si="2"/>
        <v xml:space="preserve"> </v>
      </c>
    </row>
    <row r="40" spans="1:14" x14ac:dyDescent="0.3">
      <c r="A40" t="s">
        <v>6</v>
      </c>
      <c r="B40" t="s">
        <v>29</v>
      </c>
      <c r="C40">
        <v>6</v>
      </c>
      <c r="D40">
        <v>1.3729977117000001</v>
      </c>
      <c r="E40" s="34">
        <v>437</v>
      </c>
      <c r="F40">
        <v>13</v>
      </c>
      <c r="G40">
        <v>3.1941031941000002</v>
      </c>
      <c r="H40" s="34">
        <v>407</v>
      </c>
      <c r="I40">
        <v>6</v>
      </c>
      <c r="J40">
        <v>1.5345268541999999</v>
      </c>
      <c r="K40" s="34">
        <v>391</v>
      </c>
      <c r="L40" s="35" t="str">
        <f t="shared" si="0"/>
        <v xml:space="preserve"> </v>
      </c>
      <c r="M40" s="35" t="str">
        <f t="shared" si="1"/>
        <v xml:space="preserve"> </v>
      </c>
      <c r="N40" s="35" t="str">
        <f t="shared" si="2"/>
        <v xml:space="preserve"> </v>
      </c>
    </row>
    <row r="41" spans="1:14" x14ac:dyDescent="0.3">
      <c r="A41" s="2" t="s">
        <v>5</v>
      </c>
      <c r="B41" s="2" t="s">
        <v>61</v>
      </c>
      <c r="C41" s="2">
        <v>164</v>
      </c>
      <c r="D41" s="2">
        <v>28.324697754999999</v>
      </c>
      <c r="E41" s="42">
        <v>579</v>
      </c>
      <c r="F41" s="2">
        <v>184</v>
      </c>
      <c r="G41" s="2">
        <v>30.976430976</v>
      </c>
      <c r="H41" s="42">
        <v>594</v>
      </c>
      <c r="I41" s="2">
        <v>214</v>
      </c>
      <c r="J41" s="2">
        <v>36.148648649000002</v>
      </c>
      <c r="K41" s="42">
        <v>592</v>
      </c>
      <c r="L41" s="43" t="str">
        <f t="shared" si="0"/>
        <v xml:space="preserve"> </v>
      </c>
      <c r="M41" s="43" t="str">
        <f t="shared" si="1"/>
        <v xml:space="preserve"> </v>
      </c>
      <c r="N41" s="43" t="str">
        <f t="shared" si="2"/>
        <v xml:space="preserve"> </v>
      </c>
    </row>
    <row r="42" spans="1:14" x14ac:dyDescent="0.3">
      <c r="A42" t="s">
        <v>5</v>
      </c>
      <c r="B42" t="s">
        <v>62</v>
      </c>
      <c r="C42">
        <v>92</v>
      </c>
      <c r="D42">
        <v>15.889464594</v>
      </c>
      <c r="E42" s="34">
        <v>579</v>
      </c>
      <c r="F42">
        <v>117</v>
      </c>
      <c r="G42">
        <v>19.696969697</v>
      </c>
      <c r="H42" s="34">
        <v>594</v>
      </c>
      <c r="I42">
        <v>131</v>
      </c>
      <c r="J42">
        <v>22.128378378000001</v>
      </c>
      <c r="K42" s="34">
        <v>592</v>
      </c>
      <c r="L42" s="35" t="str">
        <f t="shared" si="0"/>
        <v xml:space="preserve"> </v>
      </c>
      <c r="M42" s="35" t="str">
        <f t="shared" si="1"/>
        <v xml:space="preserve"> </v>
      </c>
      <c r="N42" s="35" t="str">
        <f t="shared" si="2"/>
        <v xml:space="preserve"> </v>
      </c>
    </row>
    <row r="43" spans="1:14" x14ac:dyDescent="0.3">
      <c r="A43" t="s">
        <v>5</v>
      </c>
      <c r="B43" t="s">
        <v>63</v>
      </c>
      <c r="C43">
        <v>44</v>
      </c>
      <c r="D43">
        <v>7.5993091537000002</v>
      </c>
      <c r="E43" s="34">
        <v>579</v>
      </c>
      <c r="F43">
        <v>62</v>
      </c>
      <c r="G43">
        <v>10.437710438</v>
      </c>
      <c r="H43" s="34">
        <v>594</v>
      </c>
      <c r="I43">
        <v>52</v>
      </c>
      <c r="J43">
        <v>8.7837837838000006</v>
      </c>
      <c r="K43" s="34">
        <v>592</v>
      </c>
      <c r="L43" s="35" t="str">
        <f t="shared" si="0"/>
        <v xml:space="preserve"> </v>
      </c>
      <c r="M43" s="35" t="str">
        <f t="shared" si="1"/>
        <v xml:space="preserve"> </v>
      </c>
      <c r="N43" s="35" t="str">
        <f t="shared" si="2"/>
        <v xml:space="preserve"> </v>
      </c>
    </row>
    <row r="44" spans="1:14" x14ac:dyDescent="0.3">
      <c r="A44" t="s">
        <v>5</v>
      </c>
      <c r="B44" t="s">
        <v>64</v>
      </c>
      <c r="C44">
        <v>125</v>
      </c>
      <c r="D44">
        <v>21.588946458999999</v>
      </c>
      <c r="E44" s="34">
        <v>579</v>
      </c>
      <c r="F44">
        <v>103</v>
      </c>
      <c r="G44">
        <v>17.340067340000001</v>
      </c>
      <c r="H44" s="34">
        <v>594</v>
      </c>
      <c r="I44">
        <v>72</v>
      </c>
      <c r="J44">
        <v>12.162162162</v>
      </c>
      <c r="K44" s="34">
        <v>592</v>
      </c>
      <c r="L44" s="35" t="str">
        <f t="shared" si="0"/>
        <v xml:space="preserve"> </v>
      </c>
      <c r="M44" s="35" t="str">
        <f t="shared" si="1"/>
        <v xml:space="preserve"> </v>
      </c>
      <c r="N44" s="35" t="str">
        <f t="shared" si="2"/>
        <v xml:space="preserve"> </v>
      </c>
    </row>
    <row r="45" spans="1:14" x14ac:dyDescent="0.3">
      <c r="A45" t="s">
        <v>5</v>
      </c>
      <c r="B45" t="s">
        <v>65</v>
      </c>
      <c r="C45">
        <v>81</v>
      </c>
      <c r="D45">
        <v>13.989637306000001</v>
      </c>
      <c r="E45" s="34">
        <v>579</v>
      </c>
      <c r="F45">
        <v>61</v>
      </c>
      <c r="G45">
        <v>10.269360269</v>
      </c>
      <c r="H45" s="34">
        <v>594</v>
      </c>
      <c r="I45">
        <v>58</v>
      </c>
      <c r="J45">
        <v>9.7972972973000001</v>
      </c>
      <c r="K45" s="34">
        <v>592</v>
      </c>
      <c r="L45" s="35" t="str">
        <f t="shared" si="0"/>
        <v xml:space="preserve"> </v>
      </c>
      <c r="M45" s="35" t="str">
        <f t="shared" si="1"/>
        <v xml:space="preserve"> </v>
      </c>
      <c r="N45" s="35" t="str">
        <f t="shared" si="2"/>
        <v xml:space="preserve"> </v>
      </c>
    </row>
    <row r="46" spans="1:14" x14ac:dyDescent="0.3">
      <c r="A46" t="s">
        <v>5</v>
      </c>
      <c r="B46" t="s">
        <v>66</v>
      </c>
      <c r="C46">
        <v>19</v>
      </c>
      <c r="D46">
        <v>3.2815198618000001</v>
      </c>
      <c r="E46" s="34">
        <v>579</v>
      </c>
      <c r="F46">
        <v>21</v>
      </c>
      <c r="G46">
        <v>3.5353535354000001</v>
      </c>
      <c r="H46" s="34">
        <v>594</v>
      </c>
      <c r="I46">
        <v>17</v>
      </c>
      <c r="J46">
        <v>2.8716216216000001</v>
      </c>
      <c r="K46" s="34">
        <v>592</v>
      </c>
      <c r="L46" s="35" t="str">
        <f t="shared" si="0"/>
        <v xml:space="preserve"> </v>
      </c>
      <c r="M46" s="35" t="str">
        <f t="shared" si="1"/>
        <v xml:space="preserve"> </v>
      </c>
      <c r="N46" s="35" t="str">
        <f t="shared" si="2"/>
        <v xml:space="preserve"> </v>
      </c>
    </row>
    <row r="47" spans="1:14" x14ac:dyDescent="0.3">
      <c r="A47" t="s">
        <v>5</v>
      </c>
      <c r="B47" t="s">
        <v>67</v>
      </c>
      <c r="C47">
        <v>6</v>
      </c>
      <c r="D47">
        <v>1.0362694300999999</v>
      </c>
      <c r="E47" s="34">
        <v>579</v>
      </c>
      <c r="F47">
        <v>10</v>
      </c>
      <c r="G47">
        <v>1.6835016835000001</v>
      </c>
      <c r="H47" s="34">
        <v>594</v>
      </c>
      <c r="I47">
        <v>19</v>
      </c>
      <c r="J47">
        <v>3.2094594595000001</v>
      </c>
      <c r="K47" s="34">
        <v>592</v>
      </c>
      <c r="L47" s="35" t="str">
        <f t="shared" si="0"/>
        <v xml:space="preserve"> </v>
      </c>
      <c r="M47" s="35" t="str">
        <f t="shared" si="1"/>
        <v xml:space="preserve"> </v>
      </c>
      <c r="N47" s="35" t="str">
        <f t="shared" si="2"/>
        <v xml:space="preserve"> </v>
      </c>
    </row>
    <row r="48" spans="1:14" x14ac:dyDescent="0.3">
      <c r="A48" t="s">
        <v>5</v>
      </c>
      <c r="B48" t="s">
        <v>69</v>
      </c>
      <c r="C48">
        <v>27</v>
      </c>
      <c r="D48">
        <v>4.6632124352000002</v>
      </c>
      <c r="E48" s="34">
        <v>579</v>
      </c>
      <c r="F48">
        <v>12</v>
      </c>
      <c r="G48">
        <v>2.0202020202000002</v>
      </c>
      <c r="H48" s="34">
        <v>594</v>
      </c>
      <c r="I48">
        <v>9</v>
      </c>
      <c r="J48">
        <v>1.5202702702999999</v>
      </c>
      <c r="K48" s="34">
        <v>592</v>
      </c>
      <c r="L48" s="35" t="str">
        <f t="shared" si="0"/>
        <v xml:space="preserve"> </v>
      </c>
      <c r="M48" s="35" t="str">
        <f t="shared" si="1"/>
        <v xml:space="preserve"> </v>
      </c>
      <c r="N48" s="35" t="str">
        <f t="shared" si="2"/>
        <v xml:space="preserve"> </v>
      </c>
    </row>
    <row r="49" spans="1:14" x14ac:dyDescent="0.3">
      <c r="A49" t="s">
        <v>5</v>
      </c>
      <c r="B49" t="s">
        <v>71</v>
      </c>
      <c r="C49">
        <v>9</v>
      </c>
      <c r="D49">
        <v>1.5544041450999999</v>
      </c>
      <c r="E49" s="34">
        <v>579</v>
      </c>
      <c r="F49">
        <v>12</v>
      </c>
      <c r="G49">
        <v>2.0202020202000002</v>
      </c>
      <c r="H49" s="34">
        <v>594</v>
      </c>
      <c r="I49">
        <v>11</v>
      </c>
      <c r="J49">
        <v>1.8581081080999999</v>
      </c>
      <c r="K49" s="34">
        <v>592</v>
      </c>
      <c r="L49" s="35" t="str">
        <f t="shared" si="0"/>
        <v xml:space="preserve"> </v>
      </c>
      <c r="M49" s="35" t="str">
        <f t="shared" si="1"/>
        <v xml:space="preserve"> </v>
      </c>
      <c r="N49" s="35" t="str">
        <f t="shared" si="2"/>
        <v xml:space="preserve"> </v>
      </c>
    </row>
    <row r="50" spans="1:14" x14ac:dyDescent="0.3">
      <c r="A50" t="s">
        <v>5</v>
      </c>
      <c r="B50" t="s">
        <v>70</v>
      </c>
      <c r="C50" t="s">
        <v>68</v>
      </c>
      <c r="D50" t="s">
        <v>0</v>
      </c>
      <c r="E50" s="34">
        <v>579</v>
      </c>
      <c r="F50" t="s">
        <v>68</v>
      </c>
      <c r="G50" t="s">
        <v>0</v>
      </c>
      <c r="H50" s="34">
        <v>594</v>
      </c>
      <c r="I50" t="s">
        <v>68</v>
      </c>
      <c r="J50" t="s">
        <v>0</v>
      </c>
      <c r="K50" s="34">
        <v>592</v>
      </c>
      <c r="L50" s="35" t="str">
        <f t="shared" si="0"/>
        <v>s</v>
      </c>
      <c r="M50" s="35" t="str">
        <f t="shared" si="1"/>
        <v>s</v>
      </c>
      <c r="N50" s="35" t="str">
        <f t="shared" si="2"/>
        <v>s</v>
      </c>
    </row>
    <row r="51" spans="1:14" x14ac:dyDescent="0.3">
      <c r="A51" t="s">
        <v>5</v>
      </c>
      <c r="B51" t="s">
        <v>29</v>
      </c>
      <c r="C51">
        <v>12</v>
      </c>
      <c r="D51">
        <v>2.0725388600999999</v>
      </c>
      <c r="E51" s="34">
        <v>579</v>
      </c>
      <c r="F51">
        <v>12</v>
      </c>
      <c r="G51">
        <v>2.0202020202000002</v>
      </c>
      <c r="H51" s="34">
        <v>594</v>
      </c>
      <c r="I51">
        <v>9</v>
      </c>
      <c r="J51">
        <v>1.5202702702999999</v>
      </c>
      <c r="K51" s="34">
        <v>592</v>
      </c>
      <c r="L51" s="35" t="str">
        <f t="shared" si="0"/>
        <v xml:space="preserve"> </v>
      </c>
      <c r="M51" s="35" t="str">
        <f t="shared" si="1"/>
        <v xml:space="preserve"> </v>
      </c>
      <c r="N51" s="35" t="str">
        <f t="shared" si="2"/>
        <v xml:space="preserve"> </v>
      </c>
    </row>
    <row r="52" spans="1:14" x14ac:dyDescent="0.3">
      <c r="A52" s="2" t="s">
        <v>7</v>
      </c>
      <c r="B52" s="2" t="s">
        <v>61</v>
      </c>
      <c r="C52" s="2">
        <v>29</v>
      </c>
      <c r="D52" s="2">
        <v>7.3604060913999998</v>
      </c>
      <c r="E52" s="42">
        <v>394</v>
      </c>
      <c r="F52" s="2">
        <v>18</v>
      </c>
      <c r="G52" s="2">
        <v>5</v>
      </c>
      <c r="H52" s="42">
        <v>360</v>
      </c>
      <c r="I52" s="2">
        <v>27</v>
      </c>
      <c r="J52" s="2">
        <v>7.2776280323</v>
      </c>
      <c r="K52" s="42">
        <v>371</v>
      </c>
      <c r="L52" s="43" t="str">
        <f t="shared" si="0"/>
        <v xml:space="preserve"> </v>
      </c>
      <c r="M52" s="43" t="str">
        <f t="shared" si="1"/>
        <v xml:space="preserve"> </v>
      </c>
      <c r="N52" s="43" t="str">
        <f t="shared" si="2"/>
        <v xml:space="preserve"> </v>
      </c>
    </row>
    <row r="53" spans="1:14" x14ac:dyDescent="0.3">
      <c r="A53" t="s">
        <v>7</v>
      </c>
      <c r="B53" t="s">
        <v>62</v>
      </c>
      <c r="C53">
        <v>117</v>
      </c>
      <c r="D53">
        <v>29.695431471999999</v>
      </c>
      <c r="E53" s="34">
        <v>394</v>
      </c>
      <c r="F53">
        <v>124</v>
      </c>
      <c r="G53">
        <v>34.444444443999998</v>
      </c>
      <c r="H53" s="34">
        <v>360</v>
      </c>
      <c r="I53">
        <v>131</v>
      </c>
      <c r="J53">
        <v>35.309973046000003</v>
      </c>
      <c r="K53" s="34">
        <v>371</v>
      </c>
      <c r="L53" s="35" t="str">
        <f t="shared" si="0"/>
        <v xml:space="preserve"> </v>
      </c>
      <c r="M53" s="35" t="str">
        <f t="shared" si="1"/>
        <v xml:space="preserve"> </v>
      </c>
      <c r="N53" s="35" t="str">
        <f t="shared" si="2"/>
        <v xml:space="preserve"> </v>
      </c>
    </row>
    <row r="54" spans="1:14" x14ac:dyDescent="0.3">
      <c r="A54" t="s">
        <v>7</v>
      </c>
      <c r="B54" t="s">
        <v>63</v>
      </c>
      <c r="C54">
        <v>57</v>
      </c>
      <c r="D54">
        <v>14.467005076</v>
      </c>
      <c r="E54" s="34">
        <v>394</v>
      </c>
      <c r="F54">
        <v>52</v>
      </c>
      <c r="G54">
        <v>14.444444444</v>
      </c>
      <c r="H54" s="34">
        <v>360</v>
      </c>
      <c r="I54">
        <v>55</v>
      </c>
      <c r="J54">
        <v>14.824797844000001</v>
      </c>
      <c r="K54" s="34">
        <v>371</v>
      </c>
      <c r="L54" s="35" t="str">
        <f t="shared" si="0"/>
        <v xml:space="preserve"> </v>
      </c>
      <c r="M54" s="35" t="str">
        <f t="shared" si="1"/>
        <v xml:space="preserve"> </v>
      </c>
      <c r="N54" s="35" t="str">
        <f t="shared" si="2"/>
        <v xml:space="preserve"> </v>
      </c>
    </row>
    <row r="55" spans="1:14" x14ac:dyDescent="0.3">
      <c r="A55" t="s">
        <v>7</v>
      </c>
      <c r="B55" t="s">
        <v>64</v>
      </c>
      <c r="C55">
        <v>47</v>
      </c>
      <c r="D55">
        <v>11.928934010000001</v>
      </c>
      <c r="E55" s="34">
        <v>394</v>
      </c>
      <c r="F55">
        <v>45</v>
      </c>
      <c r="G55">
        <v>12.5</v>
      </c>
      <c r="H55" s="34">
        <v>360</v>
      </c>
      <c r="I55">
        <v>36</v>
      </c>
      <c r="J55">
        <v>9.7035040431000006</v>
      </c>
      <c r="K55" s="34">
        <v>371</v>
      </c>
      <c r="L55" s="35" t="str">
        <f t="shared" si="0"/>
        <v xml:space="preserve"> </v>
      </c>
      <c r="M55" s="35" t="str">
        <f t="shared" si="1"/>
        <v xml:space="preserve"> </v>
      </c>
      <c r="N55" s="35" t="str">
        <f t="shared" si="2"/>
        <v xml:space="preserve"> </v>
      </c>
    </row>
    <row r="56" spans="1:14" x14ac:dyDescent="0.3">
      <c r="A56" t="s">
        <v>7</v>
      </c>
      <c r="B56" t="s">
        <v>65</v>
      </c>
      <c r="C56">
        <v>8</v>
      </c>
      <c r="D56">
        <v>2.0304568528</v>
      </c>
      <c r="E56" s="34">
        <v>394</v>
      </c>
      <c r="F56">
        <v>26</v>
      </c>
      <c r="G56">
        <v>7.2222222222000001</v>
      </c>
      <c r="H56" s="34">
        <v>360</v>
      </c>
      <c r="I56">
        <v>27</v>
      </c>
      <c r="J56">
        <v>7.2776280323</v>
      </c>
      <c r="K56" s="34">
        <v>371</v>
      </c>
      <c r="L56" s="35" t="str">
        <f t="shared" si="0"/>
        <v xml:space="preserve"> </v>
      </c>
      <c r="M56" s="35" t="str">
        <f t="shared" si="1"/>
        <v xml:space="preserve"> </v>
      </c>
      <c r="N56" s="35" t="str">
        <f t="shared" si="2"/>
        <v xml:space="preserve"> </v>
      </c>
    </row>
    <row r="57" spans="1:14" x14ac:dyDescent="0.3">
      <c r="A57" t="s">
        <v>7</v>
      </c>
      <c r="B57" t="s">
        <v>66</v>
      </c>
      <c r="C57">
        <v>58</v>
      </c>
      <c r="D57">
        <v>14.720812183</v>
      </c>
      <c r="E57" s="34">
        <v>394</v>
      </c>
      <c r="F57">
        <v>39</v>
      </c>
      <c r="G57">
        <v>10.833333333000001</v>
      </c>
      <c r="H57" s="34">
        <v>360</v>
      </c>
      <c r="I57">
        <v>52</v>
      </c>
      <c r="J57">
        <v>14.016172507</v>
      </c>
      <c r="K57" s="34">
        <v>371</v>
      </c>
      <c r="L57" s="35" t="str">
        <f t="shared" si="0"/>
        <v xml:space="preserve"> </v>
      </c>
      <c r="M57" s="35" t="str">
        <f t="shared" si="1"/>
        <v xml:space="preserve"> </v>
      </c>
      <c r="N57" s="35" t="str">
        <f t="shared" si="2"/>
        <v xml:space="preserve"> </v>
      </c>
    </row>
    <row r="58" spans="1:14" x14ac:dyDescent="0.3">
      <c r="A58" t="s">
        <v>7</v>
      </c>
      <c r="B58" t="s">
        <v>67</v>
      </c>
      <c r="C58">
        <v>6</v>
      </c>
      <c r="D58">
        <v>1.5228426396000001</v>
      </c>
      <c r="E58" s="34">
        <v>394</v>
      </c>
      <c r="F58" t="s">
        <v>68</v>
      </c>
      <c r="G58" t="s">
        <v>0</v>
      </c>
      <c r="H58" s="34">
        <v>360</v>
      </c>
      <c r="I58">
        <v>8</v>
      </c>
      <c r="J58">
        <v>2.1563342317999998</v>
      </c>
      <c r="K58" s="34">
        <v>371</v>
      </c>
      <c r="L58" s="35" t="str">
        <f t="shared" si="0"/>
        <v xml:space="preserve"> </v>
      </c>
      <c r="M58" s="35" t="str">
        <f t="shared" si="1"/>
        <v>s</v>
      </c>
      <c r="N58" s="35" t="str">
        <f t="shared" si="2"/>
        <v xml:space="preserve"> </v>
      </c>
    </row>
    <row r="59" spans="1:14" x14ac:dyDescent="0.3">
      <c r="A59" t="s">
        <v>7</v>
      </c>
      <c r="B59" t="s">
        <v>69</v>
      </c>
      <c r="C59">
        <v>21</v>
      </c>
      <c r="D59">
        <v>5.3299492386000002</v>
      </c>
      <c r="E59" s="34">
        <v>394</v>
      </c>
      <c r="F59">
        <v>18</v>
      </c>
      <c r="G59">
        <v>5</v>
      </c>
      <c r="H59" s="34">
        <v>360</v>
      </c>
      <c r="I59" t="s">
        <v>68</v>
      </c>
      <c r="J59" t="s">
        <v>0</v>
      </c>
      <c r="K59" s="34">
        <v>371</v>
      </c>
      <c r="L59" s="35" t="str">
        <f t="shared" si="0"/>
        <v xml:space="preserve"> </v>
      </c>
      <c r="M59" s="35" t="str">
        <f t="shared" si="1"/>
        <v xml:space="preserve"> </v>
      </c>
      <c r="N59" s="35" t="str">
        <f t="shared" si="2"/>
        <v>s</v>
      </c>
    </row>
    <row r="60" spans="1:14" x14ac:dyDescent="0.3">
      <c r="A60" t="s">
        <v>7</v>
      </c>
      <c r="B60" t="s">
        <v>71</v>
      </c>
      <c r="C60">
        <v>22</v>
      </c>
      <c r="D60">
        <v>5.5837563452000003</v>
      </c>
      <c r="E60" s="34">
        <v>394</v>
      </c>
      <c r="F60">
        <v>8</v>
      </c>
      <c r="G60">
        <v>2.2222222222000001</v>
      </c>
      <c r="H60" s="34">
        <v>360</v>
      </c>
      <c r="I60">
        <v>14</v>
      </c>
      <c r="J60">
        <v>3.7735849056999999</v>
      </c>
      <c r="K60" s="34">
        <v>371</v>
      </c>
      <c r="L60" s="35" t="str">
        <f t="shared" si="0"/>
        <v xml:space="preserve"> </v>
      </c>
      <c r="M60" s="35" t="str">
        <f t="shared" si="1"/>
        <v xml:space="preserve"> </v>
      </c>
      <c r="N60" s="35" t="str">
        <f t="shared" si="2"/>
        <v xml:space="preserve"> </v>
      </c>
    </row>
    <row r="61" spans="1:14" x14ac:dyDescent="0.3">
      <c r="A61" t="s">
        <v>7</v>
      </c>
      <c r="B61" t="s">
        <v>70</v>
      </c>
      <c r="C61">
        <v>16</v>
      </c>
      <c r="D61">
        <v>4.0609137056</v>
      </c>
      <c r="E61" s="34">
        <v>394</v>
      </c>
      <c r="F61">
        <v>22</v>
      </c>
      <c r="G61">
        <v>6.1111111110999996</v>
      </c>
      <c r="H61" s="34">
        <v>360</v>
      </c>
      <c r="I61">
        <v>14</v>
      </c>
      <c r="J61">
        <v>3.7735849056999999</v>
      </c>
      <c r="K61" s="34">
        <v>371</v>
      </c>
      <c r="L61" s="35" t="str">
        <f t="shared" si="0"/>
        <v xml:space="preserve"> </v>
      </c>
      <c r="M61" s="35" t="str">
        <f t="shared" si="1"/>
        <v xml:space="preserve"> </v>
      </c>
      <c r="N61" s="35" t="str">
        <f t="shared" si="2"/>
        <v xml:space="preserve"> </v>
      </c>
    </row>
    <row r="62" spans="1:14" x14ac:dyDescent="0.3">
      <c r="A62" t="s">
        <v>7</v>
      </c>
      <c r="B62" t="s">
        <v>29</v>
      </c>
      <c r="C62">
        <v>13</v>
      </c>
      <c r="D62">
        <v>3.2994923857999998</v>
      </c>
      <c r="E62" s="34">
        <v>394</v>
      </c>
      <c r="F62">
        <v>8</v>
      </c>
      <c r="G62">
        <v>2.2222222222000001</v>
      </c>
      <c r="H62" s="34">
        <v>360</v>
      </c>
      <c r="I62">
        <v>7</v>
      </c>
      <c r="J62">
        <v>1.8867924528</v>
      </c>
      <c r="K62" s="34">
        <v>371</v>
      </c>
      <c r="L62" s="35" t="str">
        <f t="shared" si="0"/>
        <v xml:space="preserve"> </v>
      </c>
      <c r="M62" s="35" t="str">
        <f t="shared" si="1"/>
        <v xml:space="preserve"> </v>
      </c>
      <c r="N62" s="35" t="str">
        <f t="shared" si="2"/>
        <v xml:space="preserve"> </v>
      </c>
    </row>
    <row r="63" spans="1:14" x14ac:dyDescent="0.3">
      <c r="A63" s="2" t="s">
        <v>1</v>
      </c>
      <c r="B63" s="2" t="s">
        <v>61</v>
      </c>
      <c r="C63" s="2">
        <v>949</v>
      </c>
      <c r="D63" s="2">
        <v>25.401498928999999</v>
      </c>
      <c r="E63" s="42">
        <v>3736</v>
      </c>
      <c r="F63" s="2">
        <v>998</v>
      </c>
      <c r="G63" s="2">
        <v>26.799140709</v>
      </c>
      <c r="H63" s="42">
        <v>3724</v>
      </c>
      <c r="I63" s="2">
        <v>1054</v>
      </c>
      <c r="J63" s="2">
        <v>28.363832078000002</v>
      </c>
      <c r="K63" s="42">
        <v>3716</v>
      </c>
      <c r="L63" s="43" t="str">
        <f t="shared" si="0"/>
        <v xml:space="preserve"> </v>
      </c>
      <c r="M63" s="43" t="str">
        <f t="shared" si="1"/>
        <v xml:space="preserve"> </v>
      </c>
      <c r="N63" s="43" t="str">
        <f t="shared" si="2"/>
        <v xml:space="preserve"> </v>
      </c>
    </row>
    <row r="64" spans="1:14" x14ac:dyDescent="0.3">
      <c r="A64" t="s">
        <v>1</v>
      </c>
      <c r="B64" t="s">
        <v>62</v>
      </c>
      <c r="C64">
        <v>766</v>
      </c>
      <c r="D64">
        <v>20.503211991000001</v>
      </c>
      <c r="E64" s="34">
        <v>3736</v>
      </c>
      <c r="F64">
        <v>848</v>
      </c>
      <c r="G64">
        <v>22.771213749000001</v>
      </c>
      <c r="H64" s="34">
        <v>3724</v>
      </c>
      <c r="I64">
        <v>853</v>
      </c>
      <c r="J64">
        <v>22.954790097</v>
      </c>
      <c r="K64" s="34">
        <v>3716</v>
      </c>
      <c r="L64" s="35" t="str">
        <f t="shared" si="0"/>
        <v xml:space="preserve"> </v>
      </c>
      <c r="M64" s="35" t="str">
        <f t="shared" si="1"/>
        <v xml:space="preserve"> </v>
      </c>
      <c r="N64" s="35" t="str">
        <f t="shared" si="2"/>
        <v xml:space="preserve"> </v>
      </c>
    </row>
    <row r="65" spans="1:14" x14ac:dyDescent="0.3">
      <c r="A65" t="s">
        <v>1</v>
      </c>
      <c r="B65" t="s">
        <v>63</v>
      </c>
      <c r="C65">
        <v>483</v>
      </c>
      <c r="D65">
        <v>12.928265525</v>
      </c>
      <c r="E65" s="34">
        <v>3736</v>
      </c>
      <c r="F65">
        <v>522</v>
      </c>
      <c r="G65">
        <v>14.017185822</v>
      </c>
      <c r="H65" s="34">
        <v>3724</v>
      </c>
      <c r="I65">
        <v>571</v>
      </c>
      <c r="J65">
        <v>15.36598493</v>
      </c>
      <c r="K65" s="34">
        <v>3716</v>
      </c>
      <c r="L65" s="35" t="str">
        <f t="shared" si="0"/>
        <v xml:space="preserve"> </v>
      </c>
      <c r="M65" s="35" t="str">
        <f t="shared" si="1"/>
        <v xml:space="preserve"> </v>
      </c>
      <c r="N65" s="35" t="str">
        <f t="shared" si="2"/>
        <v xml:space="preserve"> </v>
      </c>
    </row>
    <row r="66" spans="1:14" x14ac:dyDescent="0.3">
      <c r="A66" t="s">
        <v>1</v>
      </c>
      <c r="B66" t="s">
        <v>64</v>
      </c>
      <c r="C66">
        <v>538</v>
      </c>
      <c r="D66">
        <v>14.400428266</v>
      </c>
      <c r="E66" s="34">
        <v>3736</v>
      </c>
      <c r="F66">
        <v>475</v>
      </c>
      <c r="G66">
        <v>12.755102041000001</v>
      </c>
      <c r="H66" s="34">
        <v>3724</v>
      </c>
      <c r="I66">
        <v>403</v>
      </c>
      <c r="J66">
        <v>10.844994617999999</v>
      </c>
      <c r="K66" s="34">
        <v>3716</v>
      </c>
      <c r="L66" s="35" t="str">
        <f t="shared" si="0"/>
        <v xml:space="preserve"> </v>
      </c>
      <c r="M66" s="35" t="str">
        <f t="shared" si="1"/>
        <v xml:space="preserve"> </v>
      </c>
      <c r="N66" s="35" t="str">
        <f t="shared" si="2"/>
        <v xml:space="preserve"> </v>
      </c>
    </row>
    <row r="67" spans="1:14" x14ac:dyDescent="0.3">
      <c r="A67" t="s">
        <v>1</v>
      </c>
      <c r="B67" t="s">
        <v>65</v>
      </c>
      <c r="C67">
        <v>271</v>
      </c>
      <c r="D67">
        <v>7.2537473232999998</v>
      </c>
      <c r="E67" s="34">
        <v>3736</v>
      </c>
      <c r="F67">
        <v>273</v>
      </c>
      <c r="G67">
        <v>7.3308270676999996</v>
      </c>
      <c r="H67" s="34">
        <v>3724</v>
      </c>
      <c r="I67">
        <v>283</v>
      </c>
      <c r="J67">
        <v>7.6157158235000004</v>
      </c>
      <c r="K67" s="34">
        <v>3716</v>
      </c>
      <c r="L67" s="35" t="str">
        <f t="shared" si="0"/>
        <v xml:space="preserve"> </v>
      </c>
      <c r="M67" s="35" t="str">
        <f t="shared" si="1"/>
        <v xml:space="preserve"> </v>
      </c>
      <c r="N67" s="35" t="str">
        <f t="shared" si="2"/>
        <v xml:space="preserve"> </v>
      </c>
    </row>
    <row r="68" spans="1:14" x14ac:dyDescent="0.3">
      <c r="A68" t="s">
        <v>1</v>
      </c>
      <c r="B68" t="s">
        <v>66</v>
      </c>
      <c r="C68">
        <v>255</v>
      </c>
      <c r="D68">
        <v>6.8254817987000003</v>
      </c>
      <c r="E68" s="34">
        <v>3736</v>
      </c>
      <c r="F68">
        <v>210</v>
      </c>
      <c r="G68">
        <v>5.6390977443999999</v>
      </c>
      <c r="H68" s="34">
        <v>3724</v>
      </c>
      <c r="I68">
        <v>245</v>
      </c>
      <c r="J68">
        <v>6.5931108718999996</v>
      </c>
      <c r="K68" s="34">
        <v>3716</v>
      </c>
      <c r="L68" s="35" t="str">
        <f t="shared" si="0"/>
        <v xml:space="preserve"> </v>
      </c>
      <c r="M68" s="35" t="str">
        <f t="shared" si="1"/>
        <v xml:space="preserve"> </v>
      </c>
      <c r="N68" s="35" t="str">
        <f t="shared" si="2"/>
        <v xml:space="preserve"> </v>
      </c>
    </row>
    <row r="69" spans="1:14" x14ac:dyDescent="0.3">
      <c r="A69" t="s">
        <v>1</v>
      </c>
      <c r="B69" t="s">
        <v>67</v>
      </c>
      <c r="C69">
        <v>89</v>
      </c>
      <c r="D69">
        <v>2.3822269807000001</v>
      </c>
      <c r="E69" s="34">
        <v>3736</v>
      </c>
      <c r="F69">
        <v>101</v>
      </c>
      <c r="G69">
        <v>2.7121374866000001</v>
      </c>
      <c r="H69" s="34">
        <v>3724</v>
      </c>
      <c r="I69">
        <v>114</v>
      </c>
      <c r="J69">
        <v>3.0678148546999999</v>
      </c>
      <c r="K69" s="34">
        <v>3716</v>
      </c>
      <c r="L69" s="35" t="str">
        <f t="shared" si="0"/>
        <v xml:space="preserve"> </v>
      </c>
      <c r="M69" s="35" t="str">
        <f t="shared" si="1"/>
        <v xml:space="preserve"> </v>
      </c>
      <c r="N69" s="35" t="str">
        <f t="shared" si="2"/>
        <v xml:space="preserve"> </v>
      </c>
    </row>
    <row r="70" spans="1:14" x14ac:dyDescent="0.3">
      <c r="A70" t="s">
        <v>1</v>
      </c>
      <c r="B70" t="s">
        <v>69</v>
      </c>
      <c r="C70">
        <v>178</v>
      </c>
      <c r="D70">
        <v>4.7644539615000001</v>
      </c>
      <c r="E70" s="34">
        <v>3736</v>
      </c>
      <c r="F70">
        <v>137</v>
      </c>
      <c r="G70">
        <v>3.6788399570000001</v>
      </c>
      <c r="H70" s="34">
        <v>3724</v>
      </c>
      <c r="I70">
        <v>55</v>
      </c>
      <c r="J70">
        <v>1.4800861140999999</v>
      </c>
      <c r="K70" s="34">
        <v>3716</v>
      </c>
      <c r="L70" s="35" t="str">
        <f t="shared" si="0"/>
        <v xml:space="preserve"> </v>
      </c>
      <c r="M70" s="35" t="str">
        <f t="shared" si="1"/>
        <v xml:space="preserve"> </v>
      </c>
      <c r="N70" s="35" t="str">
        <f t="shared" si="2"/>
        <v xml:space="preserve"> </v>
      </c>
    </row>
    <row r="71" spans="1:14" x14ac:dyDescent="0.3">
      <c r="A71" t="s">
        <v>1</v>
      </c>
      <c r="B71" t="s">
        <v>71</v>
      </c>
      <c r="C71">
        <v>84</v>
      </c>
      <c r="D71">
        <v>2.2483940043000001</v>
      </c>
      <c r="E71" s="34">
        <v>3736</v>
      </c>
      <c r="F71">
        <v>50</v>
      </c>
      <c r="G71">
        <v>1.3426423201</v>
      </c>
      <c r="H71" s="34">
        <v>3724</v>
      </c>
      <c r="I71">
        <v>52</v>
      </c>
      <c r="J71">
        <v>1.3993541441999999</v>
      </c>
      <c r="K71" s="34">
        <v>3716</v>
      </c>
      <c r="L71" s="35" t="str">
        <f t="shared" si="0"/>
        <v xml:space="preserve"> </v>
      </c>
      <c r="M71" s="35" t="str">
        <f t="shared" si="1"/>
        <v xml:space="preserve"> </v>
      </c>
      <c r="N71" s="35" t="str">
        <f t="shared" si="2"/>
        <v xml:space="preserve"> </v>
      </c>
    </row>
    <row r="72" spans="1:14" x14ac:dyDescent="0.3">
      <c r="A72" t="s">
        <v>1</v>
      </c>
      <c r="B72" t="s">
        <v>70</v>
      </c>
      <c r="C72">
        <v>69</v>
      </c>
      <c r="D72">
        <v>1.8468950748999999</v>
      </c>
      <c r="E72" s="34">
        <v>3736</v>
      </c>
      <c r="F72">
        <v>66</v>
      </c>
      <c r="G72">
        <v>1.7722878625</v>
      </c>
      <c r="H72" s="34">
        <v>3724</v>
      </c>
      <c r="I72">
        <v>51</v>
      </c>
      <c r="J72">
        <v>1.3724434876</v>
      </c>
      <c r="K72" s="34">
        <v>3716</v>
      </c>
      <c r="L72" s="35" t="str">
        <f t="shared" si="0"/>
        <v xml:space="preserve"> </v>
      </c>
      <c r="M72" s="35" t="str">
        <f t="shared" si="1"/>
        <v xml:space="preserve"> </v>
      </c>
      <c r="N72" s="35" t="str">
        <f t="shared" si="2"/>
        <v xml:space="preserve"> </v>
      </c>
    </row>
    <row r="73" spans="1:14" x14ac:dyDescent="0.3">
      <c r="A73" t="s">
        <v>1</v>
      </c>
      <c r="B73" t="s">
        <v>29</v>
      </c>
      <c r="C73">
        <v>54</v>
      </c>
      <c r="D73">
        <v>1.4453961456</v>
      </c>
      <c r="E73" s="34">
        <v>3736</v>
      </c>
      <c r="F73">
        <v>44</v>
      </c>
      <c r="G73">
        <v>1.1815252417</v>
      </c>
      <c r="H73" s="34">
        <v>3724</v>
      </c>
      <c r="I73">
        <v>35</v>
      </c>
      <c r="J73">
        <v>0.9418729817</v>
      </c>
      <c r="K73" s="34">
        <v>3716</v>
      </c>
      <c r="L73" s="35" t="str">
        <f t="shared" ref="L73" si="3">IF(C73="*","s"," ")</f>
        <v xml:space="preserve"> </v>
      </c>
      <c r="M73" s="35" t="str">
        <f t="shared" ref="M73" si="4">IF(F73="*","s"," ")</f>
        <v xml:space="preserve"> </v>
      </c>
      <c r="N73" s="35" t="str">
        <f t="shared" ref="N73" si="5">IF(I73="*","s","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election activeCell="I54" sqref="I54"/>
    </sheetView>
  </sheetViews>
  <sheetFormatPr defaultRowHeight="14.4" x14ac:dyDescent="0.3"/>
  <cols>
    <col min="1" max="1" width="92.44140625" bestFit="1" customWidth="1"/>
    <col min="2" max="2" width="24.44140625" bestFit="1" customWidth="1"/>
  </cols>
  <sheetData>
    <row r="1" spans="1:2" x14ac:dyDescent="0.3">
      <c r="A1" t="s">
        <v>34</v>
      </c>
    </row>
    <row r="3" spans="1:2" x14ac:dyDescent="0.3">
      <c r="A3" s="2" t="s">
        <v>35</v>
      </c>
      <c r="B3" s="2" t="s">
        <v>36</v>
      </c>
    </row>
    <row r="4" spans="1:2" x14ac:dyDescent="0.3">
      <c r="A4" t="s">
        <v>61</v>
      </c>
      <c r="B4" t="s">
        <v>72</v>
      </c>
    </row>
    <row r="5" spans="1:2" x14ac:dyDescent="0.3">
      <c r="A5" t="s">
        <v>62</v>
      </c>
      <c r="B5" t="s">
        <v>73</v>
      </c>
    </row>
    <row r="6" spans="1:2" x14ac:dyDescent="0.3">
      <c r="A6" t="s">
        <v>63</v>
      </c>
      <c r="B6" t="s">
        <v>74</v>
      </c>
    </row>
    <row r="7" spans="1:2" x14ac:dyDescent="0.3">
      <c r="A7" t="s">
        <v>64</v>
      </c>
      <c r="B7" t="s">
        <v>75</v>
      </c>
    </row>
    <row r="8" spans="1:2" x14ac:dyDescent="0.3">
      <c r="A8" t="s">
        <v>65</v>
      </c>
      <c r="B8" t="s">
        <v>76</v>
      </c>
    </row>
    <row r="9" spans="1:2" x14ac:dyDescent="0.3">
      <c r="A9" t="s">
        <v>66</v>
      </c>
      <c r="B9" t="s">
        <v>77</v>
      </c>
    </row>
    <row r="10" spans="1:2" x14ac:dyDescent="0.3">
      <c r="A10" t="s">
        <v>67</v>
      </c>
      <c r="B10" t="s">
        <v>78</v>
      </c>
    </row>
    <row r="11" spans="1:2" x14ac:dyDescent="0.3">
      <c r="A11" t="s">
        <v>69</v>
      </c>
      <c r="B11" t="s">
        <v>79</v>
      </c>
    </row>
    <row r="12" spans="1:2" x14ac:dyDescent="0.3">
      <c r="A12" t="s">
        <v>70</v>
      </c>
      <c r="B12" t="s">
        <v>80</v>
      </c>
    </row>
    <row r="13" spans="1:2" x14ac:dyDescent="0.3">
      <c r="A13" t="s">
        <v>71</v>
      </c>
      <c r="B13" t="s">
        <v>81</v>
      </c>
    </row>
    <row r="14" spans="1:2" x14ac:dyDescent="0.3">
      <c r="A14" t="s">
        <v>29</v>
      </c>
      <c r="B14"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RHA-Chapter3-Causes-Injury-Mortality</dc:title>
  <dc:creator>rodm</dc:creator>
  <cp:lastModifiedBy>Lindsey Dahl</cp:lastModifiedBy>
  <cp:lastPrinted>2024-06-05T19:11:10Z</cp:lastPrinted>
  <dcterms:created xsi:type="dcterms:W3CDTF">2012-06-19T01:21:24Z</dcterms:created>
  <dcterms:modified xsi:type="dcterms:W3CDTF">2025-12-04T16:29:08Z</dcterms:modified>
</cp:coreProperties>
</file>